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нетто 15" sheetId="80" state="hidden" r:id="rId3"/>
    <sheet name="нетто 18" sheetId="126" state="hidden" r:id="rId4"/>
    <sheet name="нетто 20" sheetId="81" state="hidden" r:id="rId5"/>
    <sheet name="РБ ВВ 15| FIT15" sheetId="78" state="hidden" r:id="rId6"/>
    <sheet name="РБ ВВ 15 | FIT20" sheetId="82" state="hidden" r:id="rId7"/>
    <sheet name="РБ ВВ 15 | COMMISSION" sheetId="83" state="hidden" r:id="rId8"/>
    <sheet name="нетто 20+25руб." sheetId="118" state="hidden" r:id="rId9"/>
    <sheet name="РБ ВВ 10(2022)| FIT15" sheetId="103" state="hidden" r:id="rId10"/>
    <sheet name="РБ ВВ 10(2022)| FIT20 +25руб." sheetId="119" state="hidden" r:id="rId11"/>
    <sheet name="РБ ВВ 10(2022)| FIT20" sheetId="104" state="hidden" r:id="rId12"/>
    <sheet name="РБ ВВ 10(2022)| COMMISSION" sheetId="105" state="hidden" r:id="rId13"/>
    <sheet name="ЗЭГ Активный |FIT20" sheetId="88" state="hidden" r:id="rId14"/>
    <sheet name="ЗЭГ Активный |COMMISSION" sheetId="89" state="hidden" r:id="rId15"/>
    <sheet name="РБ ВВ 10(2023)| FIT20+25руб." sheetId="120" state="hidden" r:id="rId16"/>
    <sheet name="РБ ВВ 15(2022)| FIT15" sheetId="112" state="hidden" r:id="rId17"/>
    <sheet name="РБ ВВ 15(2022)| FIT20" sheetId="113" state="hidden" r:id="rId18"/>
    <sheet name="РБ ВВ 15(2022)| FIT20+25руб." sheetId="121" state="hidden" r:id="rId19"/>
    <sheet name="РБ ВВ 15(2022)| COMMISSION " sheetId="114" state="hidden" r:id="rId20"/>
    <sheet name="ЗЭГ | FIT20 + 25руб." sheetId="122" state="hidden" r:id="rId21"/>
    <sheet name="Осенние Каникулы|FIT20" sheetId="86" state="hidden" r:id="rId22"/>
    <sheet name="ОсенниеКаникулы|COMMISSION" sheetId="87" state="hidden" r:id="rId23"/>
    <sheet name="отдыхай и катай расчет" sheetId="99" state="hidden" r:id="rId24"/>
    <sheet name="ЯВК 2023 |FIT15" sheetId="107" state="hidden" r:id="rId25"/>
    <sheet name=" ЯВК 2023 |FIT18" sheetId="127" state="hidden" r:id="rId26"/>
    <sheet name="AVIA 25%" sheetId="97" state="hidden" r:id="rId27"/>
    <sheet name="AVIA 12% " sheetId="106" state="hidden" r:id="rId28"/>
    <sheet name="4=3 | FIT20" sheetId="95" state="hidden" r:id="rId29"/>
    <sheet name="4=3 | COMMISSION" sheetId="96" state="hidden" r:id="rId30"/>
    <sheet name="ЗЭГ | FIT15" sheetId="75" state="hidden" r:id="rId31"/>
    <sheet name="ЗЭГ | FIT18" sheetId="130" state="hidden" r:id="rId32"/>
    <sheet name="ЗЭГ | COMMISSION" sheetId="131" state="hidden" r:id="rId33"/>
    <sheet name="Осенние Каникулы|FIT15" sheetId="76" state="hidden" r:id="rId34"/>
    <sheet name="Осенние Каникулы|FIT18" sheetId="135" state="hidden" r:id="rId35"/>
    <sheet name="Осенние Каникулы|COMMISSION" sheetId="136" state="hidden" r:id="rId36"/>
    <sheet name="нетто 18+25руб." sheetId="144" state="hidden" r:id="rId37"/>
    <sheet name="нетто 20+35руб" sheetId="145" state="hidden" r:id="rId38"/>
    <sheet name="3=4 | FIT15" sheetId="168" state="hidden" r:id="rId39"/>
    <sheet name="3=4 | FIT18" sheetId="173" state="hidden" r:id="rId40"/>
    <sheet name="3=4 | FIT18+25руб." sheetId="174" state="hidden" r:id="rId41"/>
    <sheet name="3=4 | FIT20+35руб." sheetId="175" state="hidden" r:id="rId42"/>
    <sheet name="3=4 | COMMISSION" sheetId="176" state="hidden" r:id="rId43"/>
    <sheet name="РБ ВВ 10(2024)| FIT15" sheetId="132" state="hidden" r:id="rId44"/>
    <sheet name="РБ ВВ 10(2025)| FIT15" sheetId="164" state="hidden" r:id="rId45"/>
    <sheet name="РБ ВВ 10(2024)| FIT18" sheetId="133" state="hidden" r:id="rId46"/>
    <sheet name="РБ ВВ 10(2025)| FIT18" sheetId="163" state="hidden" r:id="rId47"/>
    <sheet name="РБ ВВ 10(2024)| FIT18+25руб." sheetId="146" state="hidden" r:id="rId48"/>
    <sheet name="РБ ВВ 10(2025)| FIT18+25руб" sheetId="165" state="hidden" r:id="rId49"/>
    <sheet name="РБ ВВ 10(2024)| FIT20+35руб." sheetId="147" state="hidden" r:id="rId50"/>
    <sheet name="РБ ВВ 10(2025)| FIT20+35руб" sheetId="166" state="hidden" r:id="rId51"/>
    <sheet name="Каникулы в горах | FIT15" sheetId="152" state="hidden" r:id="rId52"/>
    <sheet name="Каникулы в горах | FIT18" sheetId="153" state="hidden" r:id="rId53"/>
    <sheet name="Каникулы в горах | COMMISSION" sheetId="154" r:id="rId54"/>
    <sheet name="Каникулы в горах | FIT18+25руб" sheetId="155" state="hidden" r:id="rId55"/>
    <sheet name="Каникулы в горах | FIT20+35руб." sheetId="156" state="hidden" r:id="rId56"/>
    <sheet name="Наполни свое лето | FIT15" sheetId="157" state="hidden" r:id="rId57"/>
    <sheet name="Наполни свое лето | FIT18" sheetId="158" state="hidden" r:id="rId58"/>
    <sheet name="Наполни свое лето | COMMISSION" sheetId="159" state="hidden" r:id="rId59"/>
    <sheet name="Наполни свое лето | FIT18+25руб" sheetId="160" state="hidden" r:id="rId60"/>
    <sheet name="Наполни свое лето | FIT20+35руб" sheetId="162" state="hidden" r:id="rId61"/>
    <sheet name="Отдыхай катай| FIT15" sheetId="100" state="hidden" r:id="rId62"/>
    <sheet name="Отдыхай катай| FIT18" sheetId="139" state="hidden" r:id="rId63"/>
    <sheet name="Отдыхай катай| FIT18+25руб." sheetId="150" state="hidden" r:id="rId64"/>
    <sheet name="Отдыхай катай| FIT20+35руб." sheetId="151" state="hidden" r:id="rId65"/>
    <sheet name="Отдыхай катай| COMMISSION" sheetId="140" state="hidden" r:id="rId66"/>
    <sheet name="РБ ВВ15 (2024)| FIT15" sheetId="141" state="hidden" r:id="rId67"/>
    <sheet name="РБ ВВ15 (2024)| FIT18" sheetId="142" state="hidden" r:id="rId68"/>
    <sheet name="РБ ВВ15 (2024)| FIT18+25руб." sheetId="148" state="hidden" r:id="rId69"/>
    <sheet name="РБ ВВ15 (2024)| FIT20+35руб." sheetId="149" state="hidden" r:id="rId70"/>
    <sheet name="РБ ВВ15 (2024)| COMMISSION" sheetId="143" state="hidden" r:id="rId71"/>
    <sheet name="ЗЭГ Активный |FIT15" sheetId="77" state="hidden" r:id="rId72"/>
    <sheet name="Весенние Каникулы|FIT20" sheetId="110" state="hidden" r:id="rId73"/>
    <sheet name="Весенние Каникулы|commission" sheetId="111" state="hidden" r:id="rId74"/>
    <sheet name="Отдыхай и катай" sheetId="59" state="hidden" r:id="rId75"/>
    <sheet name="Яркие каникулы" sheetId="62" state="hidden" r:id="rId76"/>
    <sheet name="Горный детокс (весна)" sheetId="63" state="hidden" r:id="rId77"/>
  </sheets>
  <externalReferences>
    <externalReference r:id="rId78"/>
  </externalReferences>
  <calcPr calcId="162913"/>
</workbook>
</file>

<file path=xl/calcChain.xml><?xml version="1.0" encoding="utf-8"?>
<calcChain xmlns="http://schemas.openxmlformats.org/spreadsheetml/2006/main">
  <c r="C4" i="156" l="1"/>
  <c r="D4" i="156"/>
  <c r="E4" i="156"/>
  <c r="F4" i="156"/>
  <c r="G4" i="156"/>
  <c r="H4" i="156"/>
  <c r="I4" i="156"/>
  <c r="J4" i="156"/>
  <c r="K4" i="156"/>
  <c r="L4" i="156"/>
  <c r="M4" i="156"/>
  <c r="N4" i="156"/>
  <c r="O4" i="156"/>
  <c r="O24" i="156" s="1"/>
  <c r="P4" i="156"/>
  <c r="Q4" i="156"/>
  <c r="R4" i="156"/>
  <c r="S4" i="156"/>
  <c r="T4" i="156"/>
  <c r="U4" i="156"/>
  <c r="V4" i="156"/>
  <c r="W4" i="156"/>
  <c r="X4" i="156"/>
  <c r="Y4" i="156"/>
  <c r="Z4" i="156"/>
  <c r="C5" i="156"/>
  <c r="D5" i="156"/>
  <c r="E5" i="156"/>
  <c r="F5" i="156"/>
  <c r="G5" i="156"/>
  <c r="H5" i="156"/>
  <c r="I5" i="156"/>
  <c r="J5" i="156"/>
  <c r="K5" i="156"/>
  <c r="L5" i="156"/>
  <c r="M5" i="156"/>
  <c r="N5" i="156"/>
  <c r="O5" i="156"/>
  <c r="P5" i="156"/>
  <c r="Q5" i="156"/>
  <c r="R5" i="156"/>
  <c r="R25" i="156" s="1"/>
  <c r="S5" i="156"/>
  <c r="T5" i="156"/>
  <c r="U5" i="156"/>
  <c r="V5" i="156"/>
  <c r="W5" i="156"/>
  <c r="X5" i="156"/>
  <c r="Y5" i="156"/>
  <c r="Z5" i="156"/>
  <c r="C7" i="156"/>
  <c r="D7" i="156"/>
  <c r="E7" i="156"/>
  <c r="F7" i="156"/>
  <c r="G7" i="156"/>
  <c r="H7" i="156"/>
  <c r="I7" i="156"/>
  <c r="J7" i="156"/>
  <c r="K7" i="156"/>
  <c r="L7" i="156"/>
  <c r="M7" i="156"/>
  <c r="N7" i="156"/>
  <c r="O7" i="156"/>
  <c r="P7" i="156"/>
  <c r="Q7" i="156"/>
  <c r="R7" i="156"/>
  <c r="S7" i="156"/>
  <c r="T7" i="156"/>
  <c r="U7" i="156"/>
  <c r="V7" i="156"/>
  <c r="W7" i="156"/>
  <c r="X7" i="156"/>
  <c r="Y7" i="156"/>
  <c r="Z7" i="156"/>
  <c r="C8" i="156"/>
  <c r="D8" i="156"/>
  <c r="E8" i="156"/>
  <c r="F8" i="156"/>
  <c r="G8" i="156"/>
  <c r="H8" i="156"/>
  <c r="I8" i="156"/>
  <c r="J8" i="156"/>
  <c r="K8" i="156"/>
  <c r="L8" i="156"/>
  <c r="M8" i="156"/>
  <c r="N8" i="156"/>
  <c r="O8" i="156"/>
  <c r="P8" i="156"/>
  <c r="Q8" i="156"/>
  <c r="R8" i="156"/>
  <c r="S8" i="156"/>
  <c r="T8" i="156"/>
  <c r="U8" i="156"/>
  <c r="V8" i="156"/>
  <c r="W8" i="156"/>
  <c r="X8" i="156"/>
  <c r="Y8" i="156"/>
  <c r="Z8" i="156"/>
  <c r="C10" i="156"/>
  <c r="D10" i="156"/>
  <c r="E10" i="156"/>
  <c r="F10" i="156"/>
  <c r="G10" i="156"/>
  <c r="H10" i="156"/>
  <c r="I10" i="156"/>
  <c r="J10" i="156"/>
  <c r="K10" i="156"/>
  <c r="L10" i="156"/>
  <c r="M10" i="156"/>
  <c r="N10" i="156"/>
  <c r="O10" i="156"/>
  <c r="P10" i="156"/>
  <c r="Q10" i="156"/>
  <c r="R10" i="156"/>
  <c r="S10" i="156"/>
  <c r="T10" i="156"/>
  <c r="U10" i="156"/>
  <c r="V10" i="156"/>
  <c r="W10" i="156"/>
  <c r="X10" i="156"/>
  <c r="Y10" i="156"/>
  <c r="Z10" i="156"/>
  <c r="C11" i="156"/>
  <c r="D11" i="156"/>
  <c r="E11" i="156"/>
  <c r="F11" i="156"/>
  <c r="G11" i="156"/>
  <c r="H11" i="156"/>
  <c r="I11" i="156"/>
  <c r="J11" i="156"/>
  <c r="K11" i="156"/>
  <c r="L11" i="156"/>
  <c r="M11" i="156"/>
  <c r="N11" i="156"/>
  <c r="O11" i="156"/>
  <c r="P11" i="156"/>
  <c r="Q11" i="156"/>
  <c r="R11" i="156"/>
  <c r="S11" i="156"/>
  <c r="T11" i="156"/>
  <c r="U11" i="156"/>
  <c r="V11" i="156"/>
  <c r="W11" i="156"/>
  <c r="X11" i="156"/>
  <c r="Y11" i="156"/>
  <c r="Z11" i="156"/>
  <c r="C13" i="156"/>
  <c r="D13" i="156"/>
  <c r="E13" i="156"/>
  <c r="F13" i="156"/>
  <c r="G13" i="156"/>
  <c r="H13" i="156"/>
  <c r="I13" i="156"/>
  <c r="J13" i="156"/>
  <c r="K13" i="156"/>
  <c r="L13" i="156"/>
  <c r="M13" i="156"/>
  <c r="N13" i="156"/>
  <c r="O13" i="156"/>
  <c r="P13" i="156"/>
  <c r="Q13" i="156"/>
  <c r="R13" i="156"/>
  <c r="S13" i="156"/>
  <c r="T13" i="156"/>
  <c r="U13" i="156"/>
  <c r="V13" i="156"/>
  <c r="W13" i="156"/>
  <c r="X13" i="156"/>
  <c r="Y13" i="156"/>
  <c r="Z13" i="156"/>
  <c r="C14" i="156"/>
  <c r="D14" i="156"/>
  <c r="E14" i="156"/>
  <c r="F14" i="156"/>
  <c r="G14" i="156"/>
  <c r="H14" i="156"/>
  <c r="I14" i="156"/>
  <c r="J14" i="156"/>
  <c r="K14" i="156"/>
  <c r="L14" i="156"/>
  <c r="M14" i="156"/>
  <c r="N14" i="156"/>
  <c r="O14" i="156"/>
  <c r="P14" i="156"/>
  <c r="Q14" i="156"/>
  <c r="R14" i="156"/>
  <c r="S14" i="156"/>
  <c r="T14" i="156"/>
  <c r="U14" i="156"/>
  <c r="V14" i="156"/>
  <c r="W14" i="156"/>
  <c r="X14" i="156"/>
  <c r="Y14" i="156"/>
  <c r="Z14" i="156"/>
  <c r="C16" i="156"/>
  <c r="D16" i="156"/>
  <c r="E16" i="156"/>
  <c r="F16" i="156"/>
  <c r="G16" i="156"/>
  <c r="H16" i="156"/>
  <c r="I16" i="156"/>
  <c r="J16" i="156"/>
  <c r="K16" i="156"/>
  <c r="L16" i="156"/>
  <c r="M16" i="156"/>
  <c r="N16" i="156"/>
  <c r="O16" i="156"/>
  <c r="P16" i="156"/>
  <c r="Q16" i="156"/>
  <c r="R16" i="156"/>
  <c r="S16" i="156"/>
  <c r="T16" i="156"/>
  <c r="U16" i="156"/>
  <c r="V16" i="156"/>
  <c r="W16" i="156"/>
  <c r="X16" i="156"/>
  <c r="Y16" i="156"/>
  <c r="Z16" i="156"/>
  <c r="C17" i="156"/>
  <c r="D17" i="156"/>
  <c r="E17" i="156"/>
  <c r="F17" i="156"/>
  <c r="G17" i="156"/>
  <c r="H17" i="156"/>
  <c r="I17" i="156"/>
  <c r="J17" i="156"/>
  <c r="K17" i="156"/>
  <c r="L17" i="156"/>
  <c r="M17" i="156"/>
  <c r="N17" i="156"/>
  <c r="O17" i="156"/>
  <c r="P17" i="156"/>
  <c r="Q17" i="156"/>
  <c r="R17" i="156"/>
  <c r="S17" i="156"/>
  <c r="T17" i="156"/>
  <c r="U17" i="156"/>
  <c r="V17" i="156"/>
  <c r="W17" i="156"/>
  <c r="X17" i="156"/>
  <c r="Y17" i="156"/>
  <c r="Z17" i="156"/>
  <c r="C19" i="156"/>
  <c r="D19" i="156"/>
  <c r="E19" i="156"/>
  <c r="F19" i="156"/>
  <c r="G19" i="156"/>
  <c r="H19" i="156"/>
  <c r="I19" i="156"/>
  <c r="J19" i="156"/>
  <c r="K19" i="156"/>
  <c r="L19" i="156"/>
  <c r="M19" i="156"/>
  <c r="N19" i="156"/>
  <c r="O19" i="156"/>
  <c r="P19" i="156"/>
  <c r="Q19" i="156"/>
  <c r="R19" i="156"/>
  <c r="S19" i="156"/>
  <c r="T19" i="156"/>
  <c r="U19" i="156"/>
  <c r="V19" i="156"/>
  <c r="W19" i="156"/>
  <c r="X19" i="156"/>
  <c r="Y19" i="156"/>
  <c r="Z19" i="156"/>
  <c r="C20" i="156"/>
  <c r="D20" i="156"/>
  <c r="E20" i="156"/>
  <c r="F20" i="156"/>
  <c r="G20" i="156"/>
  <c r="H20" i="156"/>
  <c r="I20" i="156"/>
  <c r="J20" i="156"/>
  <c r="K20" i="156"/>
  <c r="L20" i="156"/>
  <c r="M20" i="156"/>
  <c r="N20" i="156"/>
  <c r="O20" i="156"/>
  <c r="P20" i="156"/>
  <c r="Q20" i="156"/>
  <c r="R20" i="156"/>
  <c r="S20" i="156"/>
  <c r="T20" i="156"/>
  <c r="U20" i="156"/>
  <c r="V20" i="156"/>
  <c r="W20" i="156"/>
  <c r="X20" i="156"/>
  <c r="Y20" i="156"/>
  <c r="Z20" i="156"/>
  <c r="C22" i="156"/>
  <c r="D22" i="156"/>
  <c r="E22" i="156"/>
  <c r="F22" i="156"/>
  <c r="G22" i="156"/>
  <c r="H22" i="156"/>
  <c r="I22" i="156"/>
  <c r="J22" i="156"/>
  <c r="K22" i="156"/>
  <c r="L22" i="156"/>
  <c r="M22" i="156"/>
  <c r="N22" i="156"/>
  <c r="O22" i="156"/>
  <c r="P22" i="156"/>
  <c r="Q22" i="156"/>
  <c r="R22" i="156"/>
  <c r="S22" i="156"/>
  <c r="T22" i="156"/>
  <c r="U22" i="156"/>
  <c r="V22" i="156"/>
  <c r="W22" i="156"/>
  <c r="X22" i="156"/>
  <c r="Y22" i="156"/>
  <c r="Z22" i="156"/>
  <c r="C24" i="156"/>
  <c r="D24" i="156"/>
  <c r="E24" i="156"/>
  <c r="F24" i="156"/>
  <c r="G24" i="156"/>
  <c r="H24" i="156"/>
  <c r="I24" i="156"/>
  <c r="J24" i="156"/>
  <c r="K24" i="156"/>
  <c r="L24" i="156"/>
  <c r="M24" i="156"/>
  <c r="N24" i="156"/>
  <c r="P24" i="156"/>
  <c r="Q24" i="156"/>
  <c r="R24" i="156"/>
  <c r="S24" i="156"/>
  <c r="T24" i="156"/>
  <c r="U24" i="156"/>
  <c r="V24" i="156"/>
  <c r="W24" i="156"/>
  <c r="X24" i="156"/>
  <c r="Y24" i="156"/>
  <c r="Z24" i="156"/>
  <c r="C25" i="156"/>
  <c r="D25" i="156"/>
  <c r="E25" i="156"/>
  <c r="F25" i="156"/>
  <c r="G25" i="156"/>
  <c r="H25" i="156"/>
  <c r="I25" i="156"/>
  <c r="J25" i="156"/>
  <c r="K25" i="156"/>
  <c r="L25" i="156"/>
  <c r="M25" i="156"/>
  <c r="N25" i="156"/>
  <c r="O25" i="156"/>
  <c r="P25" i="156"/>
  <c r="Q25" i="156"/>
  <c r="S25" i="156"/>
  <c r="T25" i="156"/>
  <c r="U25" i="156"/>
  <c r="V25" i="156"/>
  <c r="W25" i="156"/>
  <c r="X25" i="156"/>
  <c r="Y25" i="156"/>
  <c r="Z25" i="156"/>
  <c r="C27" i="156"/>
  <c r="D27" i="156"/>
  <c r="E27" i="156"/>
  <c r="F27" i="156"/>
  <c r="G27" i="156"/>
  <c r="H27" i="156"/>
  <c r="I27" i="156"/>
  <c r="J27" i="156"/>
  <c r="K27" i="156"/>
  <c r="L27" i="156"/>
  <c r="M27" i="156"/>
  <c r="N27" i="156"/>
  <c r="O27" i="156"/>
  <c r="P27" i="156"/>
  <c r="Q27" i="156"/>
  <c r="R27" i="156"/>
  <c r="S27" i="156"/>
  <c r="T27" i="156"/>
  <c r="U27" i="156"/>
  <c r="V27" i="156"/>
  <c r="W27" i="156"/>
  <c r="X27" i="156"/>
  <c r="Y27" i="156"/>
  <c r="Z27" i="156"/>
  <c r="C28" i="156"/>
  <c r="D28" i="156"/>
  <c r="E28" i="156"/>
  <c r="F28" i="156"/>
  <c r="G28" i="156"/>
  <c r="H28" i="156"/>
  <c r="I28" i="156"/>
  <c r="J28" i="156"/>
  <c r="K28" i="156"/>
  <c r="L28" i="156"/>
  <c r="M28" i="156"/>
  <c r="N28" i="156"/>
  <c r="O28" i="156"/>
  <c r="P28" i="156"/>
  <c r="Q28" i="156"/>
  <c r="R28" i="156"/>
  <c r="S28" i="156"/>
  <c r="T28" i="156"/>
  <c r="U28" i="156"/>
  <c r="V28" i="156"/>
  <c r="W28" i="156"/>
  <c r="X28" i="156"/>
  <c r="Y28" i="156"/>
  <c r="Z28" i="156"/>
  <c r="C30" i="156"/>
  <c r="D30" i="156"/>
  <c r="E30" i="156"/>
  <c r="F30" i="156"/>
  <c r="G30" i="156"/>
  <c r="H30" i="156"/>
  <c r="I30" i="156"/>
  <c r="J30" i="156"/>
  <c r="K30" i="156"/>
  <c r="L30" i="156"/>
  <c r="M30" i="156"/>
  <c r="N30" i="156"/>
  <c r="O30" i="156"/>
  <c r="P30" i="156"/>
  <c r="Q30" i="156"/>
  <c r="R30" i="156"/>
  <c r="S30" i="156"/>
  <c r="T30" i="156"/>
  <c r="U30" i="156"/>
  <c r="V30" i="156"/>
  <c r="W30" i="156"/>
  <c r="X30" i="156"/>
  <c r="Y30" i="156"/>
  <c r="Z30" i="156"/>
  <c r="C31" i="156"/>
  <c r="D31" i="156"/>
  <c r="E31" i="156"/>
  <c r="F31" i="156"/>
  <c r="G31" i="156"/>
  <c r="H31" i="156"/>
  <c r="I31" i="156"/>
  <c r="J31" i="156"/>
  <c r="K31" i="156"/>
  <c r="L31" i="156"/>
  <c r="M31" i="156"/>
  <c r="N31" i="156"/>
  <c r="O31" i="156"/>
  <c r="P31" i="156"/>
  <c r="Q31" i="156"/>
  <c r="R31" i="156"/>
  <c r="S31" i="156"/>
  <c r="T31" i="156"/>
  <c r="U31" i="156"/>
  <c r="V31" i="156"/>
  <c r="W31" i="156"/>
  <c r="X31" i="156"/>
  <c r="Y31" i="156"/>
  <c r="Z31" i="156"/>
  <c r="C33" i="156"/>
  <c r="D33" i="156"/>
  <c r="E33" i="156"/>
  <c r="F33" i="156"/>
  <c r="G33" i="156"/>
  <c r="H33" i="156"/>
  <c r="I33" i="156"/>
  <c r="J33" i="156"/>
  <c r="K33" i="156"/>
  <c r="L33" i="156"/>
  <c r="M33" i="156"/>
  <c r="N33" i="156"/>
  <c r="O33" i="156"/>
  <c r="P33" i="156"/>
  <c r="Q33" i="156"/>
  <c r="R33" i="156"/>
  <c r="S33" i="156"/>
  <c r="T33" i="156"/>
  <c r="U33" i="156"/>
  <c r="V33" i="156"/>
  <c r="W33" i="156"/>
  <c r="X33" i="156"/>
  <c r="Y33" i="156"/>
  <c r="Z33" i="156"/>
  <c r="C34" i="156"/>
  <c r="D34" i="156"/>
  <c r="E34" i="156"/>
  <c r="F34" i="156"/>
  <c r="G34" i="156"/>
  <c r="H34" i="156"/>
  <c r="I34" i="156"/>
  <c r="J34" i="156"/>
  <c r="K34" i="156"/>
  <c r="L34" i="156"/>
  <c r="M34" i="156"/>
  <c r="N34" i="156"/>
  <c r="O34" i="156"/>
  <c r="P34" i="156"/>
  <c r="Q34" i="156"/>
  <c r="R34" i="156"/>
  <c r="S34" i="156"/>
  <c r="T34" i="156"/>
  <c r="U34" i="156"/>
  <c r="V34" i="156"/>
  <c r="W34" i="156"/>
  <c r="X34" i="156"/>
  <c r="Y34" i="156"/>
  <c r="Z34" i="156"/>
  <c r="C36" i="156"/>
  <c r="D36" i="156"/>
  <c r="E36" i="156"/>
  <c r="F36" i="156"/>
  <c r="G36" i="156"/>
  <c r="H36" i="156"/>
  <c r="I36" i="156"/>
  <c r="J36" i="156"/>
  <c r="K36" i="156"/>
  <c r="L36" i="156"/>
  <c r="M36" i="156"/>
  <c r="N36" i="156"/>
  <c r="O36" i="156"/>
  <c r="P36" i="156"/>
  <c r="Q36" i="156"/>
  <c r="R36" i="156"/>
  <c r="S36" i="156"/>
  <c r="T36" i="156"/>
  <c r="U36" i="156"/>
  <c r="V36" i="156"/>
  <c r="W36" i="156"/>
  <c r="X36" i="156"/>
  <c r="Y36" i="156"/>
  <c r="Z36" i="156"/>
  <c r="C37" i="156"/>
  <c r="D37" i="156"/>
  <c r="E37" i="156"/>
  <c r="F37" i="156"/>
  <c r="G37" i="156"/>
  <c r="H37" i="156"/>
  <c r="I37" i="156"/>
  <c r="J37" i="156"/>
  <c r="K37" i="156"/>
  <c r="L37" i="156"/>
  <c r="M37" i="156"/>
  <c r="N37" i="156"/>
  <c r="O37" i="156"/>
  <c r="P37" i="156"/>
  <c r="Q37" i="156"/>
  <c r="R37" i="156"/>
  <c r="S37" i="156"/>
  <c r="T37" i="156"/>
  <c r="U37" i="156"/>
  <c r="V37" i="156"/>
  <c r="W37" i="156"/>
  <c r="X37" i="156"/>
  <c r="Y37" i="156"/>
  <c r="Z37" i="156"/>
  <c r="C39" i="156"/>
  <c r="D39" i="156"/>
  <c r="E39" i="156"/>
  <c r="F39" i="156"/>
  <c r="G39" i="156"/>
  <c r="H39" i="156"/>
  <c r="I39" i="156"/>
  <c r="J39" i="156"/>
  <c r="K39" i="156"/>
  <c r="L39" i="156"/>
  <c r="M39" i="156"/>
  <c r="N39" i="156"/>
  <c r="O39" i="156"/>
  <c r="P39" i="156"/>
  <c r="Q39" i="156"/>
  <c r="R39" i="156"/>
  <c r="S39" i="156"/>
  <c r="T39" i="156"/>
  <c r="U39" i="156"/>
  <c r="V39" i="156"/>
  <c r="W39" i="156"/>
  <c r="X39" i="156"/>
  <c r="Y39" i="156"/>
  <c r="Z39" i="156"/>
  <c r="C40" i="156"/>
  <c r="D40" i="156"/>
  <c r="E40" i="156"/>
  <c r="F40" i="156"/>
  <c r="G40" i="156"/>
  <c r="H40" i="156"/>
  <c r="I40" i="156"/>
  <c r="J40" i="156"/>
  <c r="K40" i="156"/>
  <c r="L40" i="156"/>
  <c r="M40" i="156"/>
  <c r="N40" i="156"/>
  <c r="O40" i="156"/>
  <c r="P40" i="156"/>
  <c r="Q40" i="156"/>
  <c r="R40" i="156"/>
  <c r="S40" i="156"/>
  <c r="T40" i="156"/>
  <c r="U40" i="156"/>
  <c r="V40" i="156"/>
  <c r="W40" i="156"/>
  <c r="X40" i="156"/>
  <c r="Y40" i="156"/>
  <c r="Z40" i="156"/>
  <c r="C42" i="156"/>
  <c r="D42" i="156"/>
  <c r="E42" i="156"/>
  <c r="F42" i="156"/>
  <c r="G42" i="156"/>
  <c r="H42" i="156"/>
  <c r="I42" i="156"/>
  <c r="J42" i="156"/>
  <c r="K42" i="156"/>
  <c r="L42" i="156"/>
  <c r="M42" i="156"/>
  <c r="N42" i="156"/>
  <c r="O42" i="156"/>
  <c r="P42" i="156"/>
  <c r="Q42" i="156"/>
  <c r="R42" i="156"/>
  <c r="S42" i="156"/>
  <c r="T42" i="156"/>
  <c r="U42" i="156"/>
  <c r="V42" i="156"/>
  <c r="W42" i="156"/>
  <c r="X42" i="156"/>
  <c r="Y42" i="156"/>
  <c r="Z42" i="156"/>
  <c r="C4" i="155"/>
  <c r="D4" i="155"/>
  <c r="E4" i="155"/>
  <c r="F4" i="155"/>
  <c r="G4" i="155"/>
  <c r="H4" i="155"/>
  <c r="I4" i="155"/>
  <c r="J4" i="155"/>
  <c r="K4" i="155"/>
  <c r="L4" i="155"/>
  <c r="M4" i="155"/>
  <c r="N4" i="155"/>
  <c r="O4" i="155"/>
  <c r="P4" i="155"/>
  <c r="Q4" i="155"/>
  <c r="R4" i="155"/>
  <c r="S4" i="155"/>
  <c r="T4" i="155"/>
  <c r="U4" i="155"/>
  <c r="V4" i="155"/>
  <c r="W4" i="155"/>
  <c r="X4" i="155"/>
  <c r="Y4" i="155"/>
  <c r="Z4" i="155"/>
  <c r="C5" i="155"/>
  <c r="D5" i="155"/>
  <c r="E5" i="155"/>
  <c r="F5" i="155"/>
  <c r="G5" i="155"/>
  <c r="H5" i="155"/>
  <c r="I5" i="155"/>
  <c r="J5" i="155"/>
  <c r="K5" i="155"/>
  <c r="L5" i="155"/>
  <c r="M5" i="155"/>
  <c r="N5" i="155"/>
  <c r="O5" i="155"/>
  <c r="P5" i="155"/>
  <c r="Q5" i="155"/>
  <c r="R5" i="155"/>
  <c r="S5" i="155"/>
  <c r="T5" i="155"/>
  <c r="U5" i="155"/>
  <c r="V5" i="155"/>
  <c r="W5" i="155"/>
  <c r="X5" i="155"/>
  <c r="Y5" i="155"/>
  <c r="Z5" i="155"/>
  <c r="C7" i="155"/>
  <c r="D7" i="155"/>
  <c r="E7" i="155"/>
  <c r="F7" i="155"/>
  <c r="G7" i="155"/>
  <c r="H7" i="155"/>
  <c r="I7" i="155"/>
  <c r="J7" i="155"/>
  <c r="K7" i="155"/>
  <c r="L7" i="155"/>
  <c r="M7" i="155"/>
  <c r="N7" i="155"/>
  <c r="O7" i="155"/>
  <c r="P7" i="155"/>
  <c r="Q7" i="155"/>
  <c r="R7" i="155"/>
  <c r="S7" i="155"/>
  <c r="T7" i="155"/>
  <c r="U7" i="155"/>
  <c r="V7" i="155"/>
  <c r="W7" i="155"/>
  <c r="X7" i="155"/>
  <c r="Y7" i="155"/>
  <c r="Z7" i="155"/>
  <c r="C8" i="155"/>
  <c r="D8" i="155"/>
  <c r="E8" i="155"/>
  <c r="F8" i="155"/>
  <c r="G8" i="155"/>
  <c r="H8" i="155"/>
  <c r="I8" i="155"/>
  <c r="J8" i="155"/>
  <c r="K8" i="155"/>
  <c r="L8" i="155"/>
  <c r="M8" i="155"/>
  <c r="N8" i="155"/>
  <c r="O8" i="155"/>
  <c r="P8" i="155"/>
  <c r="Q8" i="155"/>
  <c r="R8" i="155"/>
  <c r="S8" i="155"/>
  <c r="T8" i="155"/>
  <c r="U8" i="155"/>
  <c r="V8" i="155"/>
  <c r="W8" i="155"/>
  <c r="X8" i="155"/>
  <c r="Y8" i="155"/>
  <c r="Z8" i="155"/>
  <c r="C10" i="155"/>
  <c r="D10" i="155"/>
  <c r="E10" i="155"/>
  <c r="F10" i="155"/>
  <c r="G10" i="155"/>
  <c r="H10" i="155"/>
  <c r="I10" i="155"/>
  <c r="J10" i="155"/>
  <c r="K10" i="155"/>
  <c r="L10" i="155"/>
  <c r="M10" i="155"/>
  <c r="N10" i="155"/>
  <c r="O10" i="155"/>
  <c r="P10" i="155"/>
  <c r="Q10" i="155"/>
  <c r="R10" i="155"/>
  <c r="S10" i="155"/>
  <c r="T10" i="155"/>
  <c r="U10" i="155"/>
  <c r="V10" i="155"/>
  <c r="W10" i="155"/>
  <c r="X10" i="155"/>
  <c r="Y10" i="155"/>
  <c r="Z10" i="155"/>
  <c r="C11" i="155"/>
  <c r="D11" i="155"/>
  <c r="E11" i="155"/>
  <c r="F11" i="155"/>
  <c r="G11" i="155"/>
  <c r="H11" i="155"/>
  <c r="I11" i="155"/>
  <c r="J11" i="155"/>
  <c r="K11" i="155"/>
  <c r="L11" i="155"/>
  <c r="M11" i="155"/>
  <c r="N11" i="155"/>
  <c r="O11" i="155"/>
  <c r="P11" i="155"/>
  <c r="Q11" i="155"/>
  <c r="R11" i="155"/>
  <c r="S11" i="155"/>
  <c r="T11" i="155"/>
  <c r="U11" i="155"/>
  <c r="V11" i="155"/>
  <c r="W11" i="155"/>
  <c r="X11" i="155"/>
  <c r="Y11" i="155"/>
  <c r="Z11" i="155"/>
  <c r="C13" i="155"/>
  <c r="D13" i="155"/>
  <c r="E13" i="155"/>
  <c r="F13" i="155"/>
  <c r="G13" i="155"/>
  <c r="H13" i="155"/>
  <c r="I13" i="155"/>
  <c r="J13" i="155"/>
  <c r="K13" i="155"/>
  <c r="L13" i="155"/>
  <c r="M13" i="155"/>
  <c r="N13" i="155"/>
  <c r="O13" i="155"/>
  <c r="P13" i="155"/>
  <c r="Q13" i="155"/>
  <c r="R13" i="155"/>
  <c r="S13" i="155"/>
  <c r="T13" i="155"/>
  <c r="U13" i="155"/>
  <c r="V13" i="155"/>
  <c r="W13" i="155"/>
  <c r="X13" i="155"/>
  <c r="Y13" i="155"/>
  <c r="Z13" i="155"/>
  <c r="C14" i="155"/>
  <c r="D14" i="155"/>
  <c r="E14" i="155"/>
  <c r="F14" i="155"/>
  <c r="G14" i="155"/>
  <c r="H14" i="155"/>
  <c r="I14" i="155"/>
  <c r="J14" i="155"/>
  <c r="K14" i="155"/>
  <c r="L14" i="155"/>
  <c r="M14" i="155"/>
  <c r="N14" i="155"/>
  <c r="O14" i="155"/>
  <c r="P14" i="155"/>
  <c r="Q14" i="155"/>
  <c r="R14" i="155"/>
  <c r="S14" i="155"/>
  <c r="T14" i="155"/>
  <c r="U14" i="155"/>
  <c r="V14" i="155"/>
  <c r="W14" i="155"/>
  <c r="X14" i="155"/>
  <c r="Y14" i="155"/>
  <c r="Z14" i="155"/>
  <c r="C16" i="155"/>
  <c r="D16" i="155"/>
  <c r="E16" i="155"/>
  <c r="F16" i="155"/>
  <c r="G16" i="155"/>
  <c r="H16" i="155"/>
  <c r="I16" i="155"/>
  <c r="J16" i="155"/>
  <c r="K16" i="155"/>
  <c r="L16" i="155"/>
  <c r="M16" i="155"/>
  <c r="N16" i="155"/>
  <c r="O16" i="155"/>
  <c r="P16" i="155"/>
  <c r="Q16" i="155"/>
  <c r="R16" i="155"/>
  <c r="S16" i="155"/>
  <c r="T16" i="155"/>
  <c r="U16" i="155"/>
  <c r="V16" i="155"/>
  <c r="W16" i="155"/>
  <c r="X16" i="155"/>
  <c r="Y16" i="155"/>
  <c r="Z16" i="155"/>
  <c r="C17" i="155"/>
  <c r="D17" i="155"/>
  <c r="E17" i="155"/>
  <c r="F17" i="155"/>
  <c r="G17" i="155"/>
  <c r="H17" i="155"/>
  <c r="I17" i="155"/>
  <c r="J17" i="155"/>
  <c r="K17" i="155"/>
  <c r="L17" i="155"/>
  <c r="M17" i="155"/>
  <c r="N17" i="155"/>
  <c r="O17" i="155"/>
  <c r="P17" i="155"/>
  <c r="Q17" i="155"/>
  <c r="R17" i="155"/>
  <c r="S17" i="155"/>
  <c r="T17" i="155"/>
  <c r="U17" i="155"/>
  <c r="V17" i="155"/>
  <c r="W17" i="155"/>
  <c r="X17" i="155"/>
  <c r="Y17" i="155"/>
  <c r="Z17" i="155"/>
  <c r="C19" i="155"/>
  <c r="D19" i="155"/>
  <c r="E19" i="155"/>
  <c r="F19" i="155"/>
  <c r="G19" i="155"/>
  <c r="H19" i="155"/>
  <c r="I19" i="155"/>
  <c r="J19" i="155"/>
  <c r="K19" i="155"/>
  <c r="L19" i="155"/>
  <c r="M19" i="155"/>
  <c r="N19" i="155"/>
  <c r="O19" i="155"/>
  <c r="P19" i="155"/>
  <c r="Q19" i="155"/>
  <c r="R19" i="155"/>
  <c r="S19" i="155"/>
  <c r="T19" i="155"/>
  <c r="U19" i="155"/>
  <c r="V19" i="155"/>
  <c r="W19" i="155"/>
  <c r="X19" i="155"/>
  <c r="Y19" i="155"/>
  <c r="Z19" i="155"/>
  <c r="C20" i="155"/>
  <c r="D20" i="155"/>
  <c r="E20" i="155"/>
  <c r="F20" i="155"/>
  <c r="G20" i="155"/>
  <c r="H20" i="155"/>
  <c r="I20" i="155"/>
  <c r="J20" i="155"/>
  <c r="K20" i="155"/>
  <c r="L20" i="155"/>
  <c r="M20" i="155"/>
  <c r="N20" i="155"/>
  <c r="O20" i="155"/>
  <c r="P20" i="155"/>
  <c r="Q20" i="155"/>
  <c r="R20" i="155"/>
  <c r="S20" i="155"/>
  <c r="T20" i="155"/>
  <c r="U20" i="155"/>
  <c r="V20" i="155"/>
  <c r="W20" i="155"/>
  <c r="X20" i="155"/>
  <c r="Y20" i="155"/>
  <c r="Z20" i="155"/>
  <c r="C22" i="155"/>
  <c r="D22" i="155"/>
  <c r="E22" i="155"/>
  <c r="F22" i="155"/>
  <c r="G22" i="155"/>
  <c r="H22" i="155"/>
  <c r="I22" i="155"/>
  <c r="J22" i="155"/>
  <c r="K22" i="155"/>
  <c r="L22" i="155"/>
  <c r="M22" i="155"/>
  <c r="N22" i="155"/>
  <c r="O22" i="155"/>
  <c r="P22" i="155"/>
  <c r="Q22" i="155"/>
  <c r="R22" i="155"/>
  <c r="S22" i="155"/>
  <c r="T22" i="155"/>
  <c r="U22" i="155"/>
  <c r="V22" i="155"/>
  <c r="W22" i="155"/>
  <c r="X22" i="155"/>
  <c r="Y22" i="155"/>
  <c r="Z22" i="155"/>
  <c r="C4" i="154"/>
  <c r="D4" i="154"/>
  <c r="E4" i="154"/>
  <c r="F4" i="154"/>
  <c r="G4" i="154"/>
  <c r="H4" i="154"/>
  <c r="I4" i="154"/>
  <c r="J4" i="154"/>
  <c r="K4" i="154"/>
  <c r="L4" i="154"/>
  <c r="M4" i="154"/>
  <c r="N4" i="154"/>
  <c r="O4" i="154"/>
  <c r="P4" i="154"/>
  <c r="Q4" i="154"/>
  <c r="R4" i="154"/>
  <c r="S4" i="154"/>
  <c r="T4" i="154"/>
  <c r="U4" i="154"/>
  <c r="V4" i="154"/>
  <c r="W4" i="154"/>
  <c r="X4" i="154"/>
  <c r="Y4" i="154"/>
  <c r="Z4" i="154"/>
  <c r="C5" i="154"/>
  <c r="D5" i="154"/>
  <c r="E5" i="154"/>
  <c r="F5" i="154"/>
  <c r="G5" i="154"/>
  <c r="H5" i="154"/>
  <c r="I5" i="154"/>
  <c r="J5" i="154"/>
  <c r="K5" i="154"/>
  <c r="L5" i="154"/>
  <c r="M5" i="154"/>
  <c r="N5" i="154"/>
  <c r="O5" i="154"/>
  <c r="P5" i="154"/>
  <c r="Q5" i="154"/>
  <c r="R5" i="154"/>
  <c r="S5" i="154"/>
  <c r="T5" i="154"/>
  <c r="U5" i="154"/>
  <c r="V5" i="154"/>
  <c r="W5" i="154"/>
  <c r="X5" i="154"/>
  <c r="Y5" i="154"/>
  <c r="Z5" i="154"/>
  <c r="C7" i="154"/>
  <c r="D7" i="154"/>
  <c r="E7" i="154"/>
  <c r="F7" i="154"/>
  <c r="G7" i="154"/>
  <c r="H7" i="154"/>
  <c r="I7" i="154"/>
  <c r="J7" i="154"/>
  <c r="K7" i="154"/>
  <c r="L7" i="154"/>
  <c r="M7" i="154"/>
  <c r="N7" i="154"/>
  <c r="O7" i="154"/>
  <c r="P7" i="154"/>
  <c r="Q7" i="154"/>
  <c r="R7" i="154"/>
  <c r="S7" i="154"/>
  <c r="T7" i="154"/>
  <c r="U7" i="154"/>
  <c r="V7" i="154"/>
  <c r="W7" i="154"/>
  <c r="X7" i="154"/>
  <c r="Y7" i="154"/>
  <c r="Z7" i="154"/>
  <c r="C8" i="154"/>
  <c r="D8" i="154"/>
  <c r="E8" i="154"/>
  <c r="F8" i="154"/>
  <c r="G8" i="154"/>
  <c r="H8" i="154"/>
  <c r="I8" i="154"/>
  <c r="J8" i="154"/>
  <c r="K8" i="154"/>
  <c r="L8" i="154"/>
  <c r="M8" i="154"/>
  <c r="N8" i="154"/>
  <c r="O8" i="154"/>
  <c r="P8" i="154"/>
  <c r="Q8" i="154"/>
  <c r="R8" i="154"/>
  <c r="S8" i="154"/>
  <c r="T8" i="154"/>
  <c r="U8" i="154"/>
  <c r="V8" i="154"/>
  <c r="W8" i="154"/>
  <c r="X8" i="154"/>
  <c r="Y8" i="154"/>
  <c r="Z8" i="154"/>
  <c r="C10" i="154"/>
  <c r="D10" i="154"/>
  <c r="E10" i="154"/>
  <c r="F10" i="154"/>
  <c r="G10" i="154"/>
  <c r="H10" i="154"/>
  <c r="I10" i="154"/>
  <c r="J10" i="154"/>
  <c r="K10" i="154"/>
  <c r="L10" i="154"/>
  <c r="M10" i="154"/>
  <c r="N10" i="154"/>
  <c r="O10" i="154"/>
  <c r="P10" i="154"/>
  <c r="Q10" i="154"/>
  <c r="R10" i="154"/>
  <c r="S10" i="154"/>
  <c r="T10" i="154"/>
  <c r="U10" i="154"/>
  <c r="V10" i="154"/>
  <c r="W10" i="154"/>
  <c r="X10" i="154"/>
  <c r="Y10" i="154"/>
  <c r="Z10" i="154"/>
  <c r="C11" i="154"/>
  <c r="D11" i="154"/>
  <c r="E11" i="154"/>
  <c r="F11" i="154"/>
  <c r="G11" i="154"/>
  <c r="H11" i="154"/>
  <c r="I11" i="154"/>
  <c r="J11" i="154"/>
  <c r="K11" i="154"/>
  <c r="L11" i="154"/>
  <c r="M11" i="154"/>
  <c r="N11" i="154"/>
  <c r="O11" i="154"/>
  <c r="P11" i="154"/>
  <c r="Q11" i="154"/>
  <c r="R11" i="154"/>
  <c r="S11" i="154"/>
  <c r="T11" i="154"/>
  <c r="U11" i="154"/>
  <c r="V11" i="154"/>
  <c r="W11" i="154"/>
  <c r="X11" i="154"/>
  <c r="Y11" i="154"/>
  <c r="Z11" i="154"/>
  <c r="C13" i="154"/>
  <c r="D13" i="154"/>
  <c r="E13" i="154"/>
  <c r="F13" i="154"/>
  <c r="G13" i="154"/>
  <c r="H13" i="154"/>
  <c r="I13" i="154"/>
  <c r="J13" i="154"/>
  <c r="K13" i="154"/>
  <c r="L13" i="154"/>
  <c r="M13" i="154"/>
  <c r="N13" i="154"/>
  <c r="O13" i="154"/>
  <c r="P13" i="154"/>
  <c r="Q13" i="154"/>
  <c r="R13" i="154"/>
  <c r="S13" i="154"/>
  <c r="T13" i="154"/>
  <c r="U13" i="154"/>
  <c r="V13" i="154"/>
  <c r="W13" i="154"/>
  <c r="X13" i="154"/>
  <c r="Y13" i="154"/>
  <c r="Z13" i="154"/>
  <c r="C14" i="154"/>
  <c r="D14" i="154"/>
  <c r="E14" i="154"/>
  <c r="F14" i="154"/>
  <c r="G14" i="154"/>
  <c r="H14" i="154"/>
  <c r="I14" i="154"/>
  <c r="J14" i="154"/>
  <c r="K14" i="154"/>
  <c r="L14" i="154"/>
  <c r="M14" i="154"/>
  <c r="N14" i="154"/>
  <c r="O14" i="154"/>
  <c r="P14" i="154"/>
  <c r="Q14" i="154"/>
  <c r="R14" i="154"/>
  <c r="S14" i="154"/>
  <c r="T14" i="154"/>
  <c r="U14" i="154"/>
  <c r="V14" i="154"/>
  <c r="W14" i="154"/>
  <c r="X14" i="154"/>
  <c r="Y14" i="154"/>
  <c r="Z14" i="154"/>
  <c r="C16" i="154"/>
  <c r="D16" i="154"/>
  <c r="E16" i="154"/>
  <c r="F16" i="154"/>
  <c r="G16" i="154"/>
  <c r="H16" i="154"/>
  <c r="I16" i="154"/>
  <c r="J16" i="154"/>
  <c r="K16" i="154"/>
  <c r="L16" i="154"/>
  <c r="M16" i="154"/>
  <c r="N16" i="154"/>
  <c r="O16" i="154"/>
  <c r="P16" i="154"/>
  <c r="Q16" i="154"/>
  <c r="R16" i="154"/>
  <c r="S16" i="154"/>
  <c r="T16" i="154"/>
  <c r="U16" i="154"/>
  <c r="V16" i="154"/>
  <c r="W16" i="154"/>
  <c r="X16" i="154"/>
  <c r="Y16" i="154"/>
  <c r="Z16" i="154"/>
  <c r="C17" i="154"/>
  <c r="D17" i="154"/>
  <c r="E17" i="154"/>
  <c r="F17" i="154"/>
  <c r="G17" i="154"/>
  <c r="H17" i="154"/>
  <c r="I17" i="154"/>
  <c r="J17" i="154"/>
  <c r="K17" i="154"/>
  <c r="L17" i="154"/>
  <c r="M17" i="154"/>
  <c r="N17" i="154"/>
  <c r="O17" i="154"/>
  <c r="P17" i="154"/>
  <c r="Q17" i="154"/>
  <c r="R17" i="154"/>
  <c r="S17" i="154"/>
  <c r="T17" i="154"/>
  <c r="U17" i="154"/>
  <c r="V17" i="154"/>
  <c r="W17" i="154"/>
  <c r="X17" i="154"/>
  <c r="Y17" i="154"/>
  <c r="Z17" i="154"/>
  <c r="C19" i="154"/>
  <c r="D19" i="154"/>
  <c r="E19" i="154"/>
  <c r="F19" i="154"/>
  <c r="G19" i="154"/>
  <c r="H19" i="154"/>
  <c r="I19" i="154"/>
  <c r="J19" i="154"/>
  <c r="K19" i="154"/>
  <c r="L19" i="154"/>
  <c r="M19" i="154"/>
  <c r="N19" i="154"/>
  <c r="O19" i="154"/>
  <c r="P19" i="154"/>
  <c r="Q19" i="154"/>
  <c r="R19" i="154"/>
  <c r="S19" i="154"/>
  <c r="T19" i="154"/>
  <c r="U19" i="154"/>
  <c r="V19" i="154"/>
  <c r="W19" i="154"/>
  <c r="X19" i="154"/>
  <c r="Y19" i="154"/>
  <c r="Z19" i="154"/>
  <c r="C20" i="154"/>
  <c r="D20" i="154"/>
  <c r="E20" i="154"/>
  <c r="F20" i="154"/>
  <c r="G20" i="154"/>
  <c r="H20" i="154"/>
  <c r="I20" i="154"/>
  <c r="J20" i="154"/>
  <c r="K20" i="154"/>
  <c r="L20" i="154"/>
  <c r="M20" i="154"/>
  <c r="N20" i="154"/>
  <c r="O20" i="154"/>
  <c r="P20" i="154"/>
  <c r="Q20" i="154"/>
  <c r="R20" i="154"/>
  <c r="S20" i="154"/>
  <c r="T20" i="154"/>
  <c r="U20" i="154"/>
  <c r="V20" i="154"/>
  <c r="W20" i="154"/>
  <c r="X20" i="154"/>
  <c r="Y20" i="154"/>
  <c r="Z20" i="154"/>
  <c r="C22" i="154"/>
  <c r="D22" i="154"/>
  <c r="E22" i="154"/>
  <c r="F22" i="154"/>
  <c r="G22" i="154"/>
  <c r="H22" i="154"/>
  <c r="I22" i="154"/>
  <c r="J22" i="154"/>
  <c r="K22" i="154"/>
  <c r="L22" i="154"/>
  <c r="M22" i="154"/>
  <c r="N22" i="154"/>
  <c r="O22" i="154"/>
  <c r="P22" i="154"/>
  <c r="Q22" i="154"/>
  <c r="R22" i="154"/>
  <c r="S22" i="154"/>
  <c r="T22" i="154"/>
  <c r="U22" i="154"/>
  <c r="V22" i="154"/>
  <c r="W22" i="154"/>
  <c r="X22" i="154"/>
  <c r="Y22" i="154"/>
  <c r="Z22" i="154"/>
  <c r="C4" i="153"/>
  <c r="D4" i="153"/>
  <c r="E4" i="153"/>
  <c r="F4" i="153"/>
  <c r="G4" i="153"/>
  <c r="H4" i="153"/>
  <c r="I4" i="153"/>
  <c r="J4" i="153"/>
  <c r="K4" i="153"/>
  <c r="L4" i="153"/>
  <c r="M4" i="153"/>
  <c r="N4" i="153"/>
  <c r="N24" i="153" s="1"/>
  <c r="O4" i="153"/>
  <c r="P4" i="153"/>
  <c r="Q4" i="153"/>
  <c r="R4" i="153"/>
  <c r="S4" i="153"/>
  <c r="T4" i="153"/>
  <c r="U4" i="153"/>
  <c r="V4" i="153"/>
  <c r="W4" i="153"/>
  <c r="W24" i="153" s="1"/>
  <c r="X4" i="153"/>
  <c r="X24" i="153" s="1"/>
  <c r="Y4" i="153"/>
  <c r="Y24" i="153" s="1"/>
  <c r="Z4" i="153"/>
  <c r="Z24" i="153" s="1"/>
  <c r="C5" i="153"/>
  <c r="D5" i="153"/>
  <c r="E5" i="153"/>
  <c r="F5" i="153"/>
  <c r="G5" i="153"/>
  <c r="G25" i="153" s="1"/>
  <c r="H5" i="153"/>
  <c r="H25" i="153" s="1"/>
  <c r="I5" i="153"/>
  <c r="J5" i="153"/>
  <c r="K5" i="153"/>
  <c r="L5" i="153"/>
  <c r="M5" i="153"/>
  <c r="N5" i="153"/>
  <c r="O5" i="153"/>
  <c r="P5" i="153"/>
  <c r="Q5" i="153"/>
  <c r="R5" i="153"/>
  <c r="S5" i="153"/>
  <c r="T5" i="153"/>
  <c r="U5" i="153"/>
  <c r="V5" i="153"/>
  <c r="W5" i="153"/>
  <c r="X5" i="153"/>
  <c r="Y5" i="153"/>
  <c r="Z5" i="153"/>
  <c r="C7" i="153"/>
  <c r="D7" i="153"/>
  <c r="E7" i="153"/>
  <c r="F7" i="153"/>
  <c r="G7" i="153"/>
  <c r="H7" i="153"/>
  <c r="I7" i="153"/>
  <c r="J7" i="153"/>
  <c r="K7" i="153"/>
  <c r="L7" i="153"/>
  <c r="M7" i="153"/>
  <c r="N7" i="153"/>
  <c r="O7" i="153"/>
  <c r="P7" i="153"/>
  <c r="Q7" i="153"/>
  <c r="R7" i="153"/>
  <c r="S7" i="153"/>
  <c r="T7" i="153"/>
  <c r="U7" i="153"/>
  <c r="V7" i="153"/>
  <c r="W7" i="153"/>
  <c r="X7" i="153"/>
  <c r="Y7" i="153"/>
  <c r="Z7" i="153"/>
  <c r="C8" i="153"/>
  <c r="D8" i="153"/>
  <c r="E8" i="153"/>
  <c r="F8" i="153"/>
  <c r="G8" i="153"/>
  <c r="H8" i="153"/>
  <c r="I8" i="153"/>
  <c r="J8" i="153"/>
  <c r="K8" i="153"/>
  <c r="L8" i="153"/>
  <c r="M8" i="153"/>
  <c r="N8" i="153"/>
  <c r="O8" i="153"/>
  <c r="P8" i="153"/>
  <c r="Q8" i="153"/>
  <c r="R8" i="153"/>
  <c r="S8" i="153"/>
  <c r="T8" i="153"/>
  <c r="U8" i="153"/>
  <c r="V8" i="153"/>
  <c r="W8" i="153"/>
  <c r="X8" i="153"/>
  <c r="Y8" i="153"/>
  <c r="Z8" i="153"/>
  <c r="C10" i="153"/>
  <c r="D10" i="153"/>
  <c r="E10" i="153"/>
  <c r="F10" i="153"/>
  <c r="G10" i="153"/>
  <c r="H10" i="153"/>
  <c r="I10" i="153"/>
  <c r="J10" i="153"/>
  <c r="K10" i="153"/>
  <c r="L10" i="153"/>
  <c r="M10" i="153"/>
  <c r="N10" i="153"/>
  <c r="O10" i="153"/>
  <c r="P10" i="153"/>
  <c r="Q10" i="153"/>
  <c r="R10" i="153"/>
  <c r="S10" i="153"/>
  <c r="T10" i="153"/>
  <c r="U10" i="153"/>
  <c r="V10" i="153"/>
  <c r="W10" i="153"/>
  <c r="X10" i="153"/>
  <c r="Y10" i="153"/>
  <c r="Z10" i="153"/>
  <c r="C11" i="153"/>
  <c r="D11" i="153"/>
  <c r="E11" i="153"/>
  <c r="F11" i="153"/>
  <c r="G11" i="153"/>
  <c r="H11" i="153"/>
  <c r="I11" i="153"/>
  <c r="J11" i="153"/>
  <c r="K11" i="153"/>
  <c r="L11" i="153"/>
  <c r="M11" i="153"/>
  <c r="N11" i="153"/>
  <c r="O11" i="153"/>
  <c r="P11" i="153"/>
  <c r="Q11" i="153"/>
  <c r="R11" i="153"/>
  <c r="S11" i="153"/>
  <c r="T11" i="153"/>
  <c r="U11" i="153"/>
  <c r="V11" i="153"/>
  <c r="W11" i="153"/>
  <c r="X11" i="153"/>
  <c r="Y11" i="153"/>
  <c r="Z11" i="153"/>
  <c r="C13" i="153"/>
  <c r="D13" i="153"/>
  <c r="E13" i="153"/>
  <c r="F13" i="153"/>
  <c r="G13" i="153"/>
  <c r="H13" i="153"/>
  <c r="I13" i="153"/>
  <c r="J13" i="153"/>
  <c r="K13" i="153"/>
  <c r="L13" i="153"/>
  <c r="M13" i="153"/>
  <c r="N13" i="153"/>
  <c r="O13" i="153"/>
  <c r="P13" i="153"/>
  <c r="Q13" i="153"/>
  <c r="R13" i="153"/>
  <c r="S13" i="153"/>
  <c r="T13" i="153"/>
  <c r="U13" i="153"/>
  <c r="V13" i="153"/>
  <c r="W13" i="153"/>
  <c r="X13" i="153"/>
  <c r="Y13" i="153"/>
  <c r="Z13" i="153"/>
  <c r="C14" i="153"/>
  <c r="D14" i="153"/>
  <c r="E14" i="153"/>
  <c r="F14" i="153"/>
  <c r="G14" i="153"/>
  <c r="H14" i="153"/>
  <c r="I14" i="153"/>
  <c r="J14" i="153"/>
  <c r="K14" i="153"/>
  <c r="L14" i="153"/>
  <c r="M14" i="153"/>
  <c r="N14" i="153"/>
  <c r="O14" i="153"/>
  <c r="P14" i="153"/>
  <c r="Q14" i="153"/>
  <c r="R14" i="153"/>
  <c r="S14" i="153"/>
  <c r="T14" i="153"/>
  <c r="U14" i="153"/>
  <c r="V14" i="153"/>
  <c r="W14" i="153"/>
  <c r="X14" i="153"/>
  <c r="Y14" i="153"/>
  <c r="Z14" i="153"/>
  <c r="C16" i="153"/>
  <c r="D16" i="153"/>
  <c r="E16" i="153"/>
  <c r="F16" i="153"/>
  <c r="G16" i="153"/>
  <c r="H16" i="153"/>
  <c r="I16" i="153"/>
  <c r="J16" i="153"/>
  <c r="K16" i="153"/>
  <c r="L16" i="153"/>
  <c r="M16" i="153"/>
  <c r="N16" i="153"/>
  <c r="O16" i="153"/>
  <c r="P16" i="153"/>
  <c r="Q16" i="153"/>
  <c r="R16" i="153"/>
  <c r="S16" i="153"/>
  <c r="T16" i="153"/>
  <c r="U16" i="153"/>
  <c r="V16" i="153"/>
  <c r="W16" i="153"/>
  <c r="X16" i="153"/>
  <c r="Y16" i="153"/>
  <c r="Z16" i="153"/>
  <c r="C17" i="153"/>
  <c r="D17" i="153"/>
  <c r="E17" i="153"/>
  <c r="F17" i="153"/>
  <c r="G17" i="153"/>
  <c r="H17" i="153"/>
  <c r="I17" i="153"/>
  <c r="J17" i="153"/>
  <c r="K17" i="153"/>
  <c r="L17" i="153"/>
  <c r="M17" i="153"/>
  <c r="N17" i="153"/>
  <c r="O17" i="153"/>
  <c r="P17" i="153"/>
  <c r="Q17" i="153"/>
  <c r="R17" i="153"/>
  <c r="S17" i="153"/>
  <c r="T17" i="153"/>
  <c r="U17" i="153"/>
  <c r="V17" i="153"/>
  <c r="W17" i="153"/>
  <c r="X17" i="153"/>
  <c r="Y17" i="153"/>
  <c r="Z17" i="153"/>
  <c r="C19" i="153"/>
  <c r="D19" i="153"/>
  <c r="E19" i="153"/>
  <c r="F19" i="153"/>
  <c r="G19" i="153"/>
  <c r="H19" i="153"/>
  <c r="I19" i="153"/>
  <c r="J19" i="153"/>
  <c r="K19" i="153"/>
  <c r="L19" i="153"/>
  <c r="M19" i="153"/>
  <c r="N19" i="153"/>
  <c r="O19" i="153"/>
  <c r="P19" i="153"/>
  <c r="Q19" i="153"/>
  <c r="R19" i="153"/>
  <c r="S19" i="153"/>
  <c r="T19" i="153"/>
  <c r="U19" i="153"/>
  <c r="V19" i="153"/>
  <c r="W19" i="153"/>
  <c r="X19" i="153"/>
  <c r="Y19" i="153"/>
  <c r="Z19" i="153"/>
  <c r="C20" i="153"/>
  <c r="D20" i="153"/>
  <c r="E20" i="153"/>
  <c r="F20" i="153"/>
  <c r="G20" i="153"/>
  <c r="H20" i="153"/>
  <c r="I20" i="153"/>
  <c r="J20" i="153"/>
  <c r="K20" i="153"/>
  <c r="L20" i="153"/>
  <c r="M20" i="153"/>
  <c r="N20" i="153"/>
  <c r="O20" i="153"/>
  <c r="P20" i="153"/>
  <c r="Q20" i="153"/>
  <c r="R20" i="153"/>
  <c r="S20" i="153"/>
  <c r="T20" i="153"/>
  <c r="U20" i="153"/>
  <c r="V20" i="153"/>
  <c r="W20" i="153"/>
  <c r="X20" i="153"/>
  <c r="Y20" i="153"/>
  <c r="Z20" i="153"/>
  <c r="C22" i="153"/>
  <c r="D22" i="153"/>
  <c r="E22" i="153"/>
  <c r="F22" i="153"/>
  <c r="G22" i="153"/>
  <c r="H22" i="153"/>
  <c r="I22" i="153"/>
  <c r="J22" i="153"/>
  <c r="K22" i="153"/>
  <c r="L22" i="153"/>
  <c r="M22" i="153"/>
  <c r="N22" i="153"/>
  <c r="O22" i="153"/>
  <c r="P22" i="153"/>
  <c r="Q22" i="153"/>
  <c r="R22" i="153"/>
  <c r="S22" i="153"/>
  <c r="T22" i="153"/>
  <c r="U22" i="153"/>
  <c r="V22" i="153"/>
  <c r="W22" i="153"/>
  <c r="X22" i="153"/>
  <c r="Y22" i="153"/>
  <c r="Z22" i="153"/>
  <c r="C24" i="153"/>
  <c r="D24" i="153"/>
  <c r="E24" i="153"/>
  <c r="F24" i="153"/>
  <c r="G24" i="153"/>
  <c r="H24" i="153"/>
  <c r="I24" i="153"/>
  <c r="J24" i="153"/>
  <c r="K24" i="153"/>
  <c r="L24" i="153"/>
  <c r="M24" i="153"/>
  <c r="O24" i="153"/>
  <c r="P24" i="153"/>
  <c r="Q24" i="153"/>
  <c r="R24" i="153"/>
  <c r="S24" i="153"/>
  <c r="T24" i="153"/>
  <c r="U24" i="153"/>
  <c r="V24" i="153"/>
  <c r="C25" i="153"/>
  <c r="D25" i="153"/>
  <c r="E25" i="153"/>
  <c r="F25" i="153"/>
  <c r="I25" i="153"/>
  <c r="J25" i="153"/>
  <c r="K25" i="153"/>
  <c r="L25" i="153"/>
  <c r="M25" i="153"/>
  <c r="N25" i="153"/>
  <c r="O25" i="153"/>
  <c r="P25" i="153"/>
  <c r="Q25" i="153"/>
  <c r="R25" i="153"/>
  <c r="S25" i="153"/>
  <c r="T25" i="153"/>
  <c r="U25" i="153"/>
  <c r="V25" i="153"/>
  <c r="W25" i="153"/>
  <c r="X25" i="153"/>
  <c r="Y25" i="153"/>
  <c r="Z25" i="153"/>
  <c r="C27" i="153"/>
  <c r="D27" i="153"/>
  <c r="E27" i="153"/>
  <c r="F27" i="153"/>
  <c r="G27" i="153"/>
  <c r="H27" i="153"/>
  <c r="I27" i="153"/>
  <c r="J27" i="153"/>
  <c r="K27" i="153"/>
  <c r="L27" i="153"/>
  <c r="M27" i="153"/>
  <c r="N27" i="153"/>
  <c r="O27" i="153"/>
  <c r="P27" i="153"/>
  <c r="Q27" i="153"/>
  <c r="R27" i="153"/>
  <c r="S27" i="153"/>
  <c r="T27" i="153"/>
  <c r="U27" i="153"/>
  <c r="V27" i="153"/>
  <c r="W27" i="153"/>
  <c r="X27" i="153"/>
  <c r="Y27" i="153"/>
  <c r="Z27" i="153"/>
  <c r="C28" i="153"/>
  <c r="D28" i="153"/>
  <c r="E28" i="153"/>
  <c r="F28" i="153"/>
  <c r="G28" i="153"/>
  <c r="H28" i="153"/>
  <c r="I28" i="153"/>
  <c r="J28" i="153"/>
  <c r="K28" i="153"/>
  <c r="L28" i="153"/>
  <c r="M28" i="153"/>
  <c r="N28" i="153"/>
  <c r="O28" i="153"/>
  <c r="P28" i="153"/>
  <c r="Q28" i="153"/>
  <c r="R28" i="153"/>
  <c r="S28" i="153"/>
  <c r="T28" i="153"/>
  <c r="U28" i="153"/>
  <c r="V28" i="153"/>
  <c r="W28" i="153"/>
  <c r="X28" i="153"/>
  <c r="Y28" i="153"/>
  <c r="Z28" i="153"/>
  <c r="C30" i="153"/>
  <c r="D30" i="153"/>
  <c r="E30" i="153"/>
  <c r="F30" i="153"/>
  <c r="G30" i="153"/>
  <c r="H30" i="153"/>
  <c r="I30" i="153"/>
  <c r="J30" i="153"/>
  <c r="K30" i="153"/>
  <c r="L30" i="153"/>
  <c r="M30" i="153"/>
  <c r="N30" i="153"/>
  <c r="O30" i="153"/>
  <c r="P30" i="153"/>
  <c r="Q30" i="153"/>
  <c r="R30" i="153"/>
  <c r="S30" i="153"/>
  <c r="T30" i="153"/>
  <c r="U30" i="153"/>
  <c r="V30" i="153"/>
  <c r="W30" i="153"/>
  <c r="X30" i="153"/>
  <c r="Y30" i="153"/>
  <c r="Z30" i="153"/>
  <c r="C31" i="153"/>
  <c r="D31" i="153"/>
  <c r="E31" i="153"/>
  <c r="F31" i="153"/>
  <c r="G31" i="153"/>
  <c r="H31" i="153"/>
  <c r="I31" i="153"/>
  <c r="J31" i="153"/>
  <c r="K31" i="153"/>
  <c r="L31" i="153"/>
  <c r="M31" i="153"/>
  <c r="N31" i="153"/>
  <c r="O31" i="153"/>
  <c r="P31" i="153"/>
  <c r="Q31" i="153"/>
  <c r="R31" i="153"/>
  <c r="S31" i="153"/>
  <c r="T31" i="153"/>
  <c r="U31" i="153"/>
  <c r="V31" i="153"/>
  <c r="W31" i="153"/>
  <c r="X31" i="153"/>
  <c r="Y31" i="153"/>
  <c r="Z31" i="153"/>
  <c r="C33" i="153"/>
  <c r="D33" i="153"/>
  <c r="E33" i="153"/>
  <c r="F33" i="153"/>
  <c r="G33" i="153"/>
  <c r="H33" i="153"/>
  <c r="I33" i="153"/>
  <c r="J33" i="153"/>
  <c r="K33" i="153"/>
  <c r="L33" i="153"/>
  <c r="M33" i="153"/>
  <c r="N33" i="153"/>
  <c r="O33" i="153"/>
  <c r="P33" i="153"/>
  <c r="Q33" i="153"/>
  <c r="R33" i="153"/>
  <c r="S33" i="153"/>
  <c r="T33" i="153"/>
  <c r="U33" i="153"/>
  <c r="V33" i="153"/>
  <c r="W33" i="153"/>
  <c r="X33" i="153"/>
  <c r="Y33" i="153"/>
  <c r="Z33" i="153"/>
  <c r="C34" i="153"/>
  <c r="D34" i="153"/>
  <c r="E34" i="153"/>
  <c r="F34" i="153"/>
  <c r="G34" i="153"/>
  <c r="H34" i="153"/>
  <c r="I34" i="153"/>
  <c r="J34" i="153"/>
  <c r="K34" i="153"/>
  <c r="L34" i="153"/>
  <c r="M34" i="153"/>
  <c r="N34" i="153"/>
  <c r="O34" i="153"/>
  <c r="P34" i="153"/>
  <c r="Q34" i="153"/>
  <c r="R34" i="153"/>
  <c r="S34" i="153"/>
  <c r="T34" i="153"/>
  <c r="U34" i="153"/>
  <c r="V34" i="153"/>
  <c r="W34" i="153"/>
  <c r="X34" i="153"/>
  <c r="Y34" i="153"/>
  <c r="Z34" i="153"/>
  <c r="C36" i="153"/>
  <c r="D36" i="153"/>
  <c r="E36" i="153"/>
  <c r="F36" i="153"/>
  <c r="G36" i="153"/>
  <c r="H36" i="153"/>
  <c r="I36" i="153"/>
  <c r="J36" i="153"/>
  <c r="K36" i="153"/>
  <c r="L36" i="153"/>
  <c r="M36" i="153"/>
  <c r="N36" i="153"/>
  <c r="O36" i="153"/>
  <c r="P36" i="153"/>
  <c r="Q36" i="153"/>
  <c r="R36" i="153"/>
  <c r="S36" i="153"/>
  <c r="T36" i="153"/>
  <c r="U36" i="153"/>
  <c r="V36" i="153"/>
  <c r="W36" i="153"/>
  <c r="X36" i="153"/>
  <c r="Y36" i="153"/>
  <c r="Z36" i="153"/>
  <c r="C37" i="153"/>
  <c r="D37" i="153"/>
  <c r="E37" i="153"/>
  <c r="F37" i="153"/>
  <c r="G37" i="153"/>
  <c r="H37" i="153"/>
  <c r="I37" i="153"/>
  <c r="J37" i="153"/>
  <c r="K37" i="153"/>
  <c r="L37" i="153"/>
  <c r="M37" i="153"/>
  <c r="N37" i="153"/>
  <c r="O37" i="153"/>
  <c r="P37" i="153"/>
  <c r="Q37" i="153"/>
  <c r="R37" i="153"/>
  <c r="S37" i="153"/>
  <c r="T37" i="153"/>
  <c r="U37" i="153"/>
  <c r="V37" i="153"/>
  <c r="W37" i="153"/>
  <c r="X37" i="153"/>
  <c r="Y37" i="153"/>
  <c r="Z37" i="153"/>
  <c r="C39" i="153"/>
  <c r="D39" i="153"/>
  <c r="E39" i="153"/>
  <c r="F39" i="153"/>
  <c r="G39" i="153"/>
  <c r="H39" i="153"/>
  <c r="I39" i="153"/>
  <c r="J39" i="153"/>
  <c r="K39" i="153"/>
  <c r="L39" i="153"/>
  <c r="M39" i="153"/>
  <c r="N39" i="153"/>
  <c r="O39" i="153"/>
  <c r="P39" i="153"/>
  <c r="Q39" i="153"/>
  <c r="R39" i="153"/>
  <c r="S39" i="153"/>
  <c r="T39" i="153"/>
  <c r="U39" i="153"/>
  <c r="V39" i="153"/>
  <c r="W39" i="153"/>
  <c r="X39" i="153"/>
  <c r="Y39" i="153"/>
  <c r="Z39" i="153"/>
  <c r="C40" i="153"/>
  <c r="D40" i="153"/>
  <c r="E40" i="153"/>
  <c r="F40" i="153"/>
  <c r="G40" i="153"/>
  <c r="H40" i="153"/>
  <c r="I40" i="153"/>
  <c r="J40" i="153"/>
  <c r="K40" i="153"/>
  <c r="L40" i="153"/>
  <c r="M40" i="153"/>
  <c r="N40" i="153"/>
  <c r="O40" i="153"/>
  <c r="P40" i="153"/>
  <c r="Q40" i="153"/>
  <c r="R40" i="153"/>
  <c r="S40" i="153"/>
  <c r="T40" i="153"/>
  <c r="U40" i="153"/>
  <c r="V40" i="153"/>
  <c r="W40" i="153"/>
  <c r="X40" i="153"/>
  <c r="Y40" i="153"/>
  <c r="Z40" i="153"/>
  <c r="C42" i="153"/>
  <c r="D42" i="153"/>
  <c r="E42" i="153"/>
  <c r="F42" i="153"/>
  <c r="G42" i="153"/>
  <c r="H42" i="153"/>
  <c r="I42" i="153"/>
  <c r="J42" i="153"/>
  <c r="K42" i="153"/>
  <c r="L42" i="153"/>
  <c r="M42" i="153"/>
  <c r="N42" i="153"/>
  <c r="O42" i="153"/>
  <c r="P42" i="153"/>
  <c r="Q42" i="153"/>
  <c r="R42" i="153"/>
  <c r="S42" i="153"/>
  <c r="T42" i="153"/>
  <c r="U42" i="153"/>
  <c r="V42" i="153"/>
  <c r="W42" i="153"/>
  <c r="X42" i="153"/>
  <c r="Y42" i="153"/>
  <c r="Z42" i="153"/>
  <c r="Z4" i="152"/>
  <c r="Z5" i="152"/>
  <c r="Z7" i="152"/>
  <c r="Z8" i="152"/>
  <c r="Z28" i="152" s="1"/>
  <c r="Z10" i="152"/>
  <c r="Z30" i="152" s="1"/>
  <c r="Z11" i="152"/>
  <c r="Z31" i="152" s="1"/>
  <c r="Z13" i="152"/>
  <c r="Z33" i="152" s="1"/>
  <c r="Z14" i="152"/>
  <c r="Z34" i="152" s="1"/>
  <c r="Z16" i="152"/>
  <c r="Z17" i="152"/>
  <c r="Z19" i="152"/>
  <c r="Z20" i="152"/>
  <c r="Z40" i="152" s="1"/>
  <c r="Z22" i="152"/>
  <c r="Z42" i="152" s="1"/>
  <c r="Z24" i="152"/>
  <c r="Z25" i="152"/>
  <c r="Z27" i="152"/>
  <c r="Z36" i="152"/>
  <c r="Z37" i="152"/>
  <c r="Z39" i="152"/>
  <c r="C4" i="152"/>
  <c r="D4" i="152"/>
  <c r="E4" i="152"/>
  <c r="F4" i="152"/>
  <c r="G4" i="152"/>
  <c r="H4" i="152"/>
  <c r="I4" i="152"/>
  <c r="I24" i="152" s="1"/>
  <c r="J4" i="152"/>
  <c r="J24" i="152" s="1"/>
  <c r="K4" i="152"/>
  <c r="L4" i="152"/>
  <c r="M4" i="152"/>
  <c r="N4" i="152"/>
  <c r="O4" i="152"/>
  <c r="P4" i="152"/>
  <c r="Q4" i="152"/>
  <c r="Q24" i="152" s="1"/>
  <c r="R4" i="152"/>
  <c r="R24" i="152" s="1"/>
  <c r="S4" i="152"/>
  <c r="T4" i="152"/>
  <c r="U4" i="152"/>
  <c r="V4" i="152"/>
  <c r="W4" i="152"/>
  <c r="X4" i="152"/>
  <c r="Y4" i="152"/>
  <c r="Y24" i="152" s="1"/>
  <c r="C5" i="152"/>
  <c r="C25" i="152" s="1"/>
  <c r="D5" i="152"/>
  <c r="E5" i="152"/>
  <c r="F5" i="152"/>
  <c r="G5" i="152"/>
  <c r="H5" i="152"/>
  <c r="I5" i="152"/>
  <c r="J5" i="152"/>
  <c r="J25" i="152" s="1"/>
  <c r="K5" i="152"/>
  <c r="K25" i="152" s="1"/>
  <c r="L5" i="152"/>
  <c r="M5" i="152"/>
  <c r="N5" i="152"/>
  <c r="O5" i="152"/>
  <c r="P5" i="152"/>
  <c r="Q5" i="152"/>
  <c r="R5" i="152"/>
  <c r="R25" i="152" s="1"/>
  <c r="S5" i="152"/>
  <c r="S25" i="152" s="1"/>
  <c r="T5" i="152"/>
  <c r="U5" i="152"/>
  <c r="V5" i="152"/>
  <c r="W5" i="152"/>
  <c r="X5" i="152"/>
  <c r="Y5" i="152"/>
  <c r="C7" i="152"/>
  <c r="C27" i="152" s="1"/>
  <c r="D7" i="152"/>
  <c r="D27" i="152" s="1"/>
  <c r="E7" i="152"/>
  <c r="F7" i="152"/>
  <c r="G7" i="152"/>
  <c r="H7" i="152"/>
  <c r="I7" i="152"/>
  <c r="J7" i="152"/>
  <c r="K7" i="152"/>
  <c r="K27" i="152" s="1"/>
  <c r="L7" i="152"/>
  <c r="L27" i="152" s="1"/>
  <c r="M7" i="152"/>
  <c r="N7" i="152"/>
  <c r="O7" i="152"/>
  <c r="P7" i="152"/>
  <c r="Q7" i="152"/>
  <c r="R7" i="152"/>
  <c r="S7" i="152"/>
  <c r="S27" i="152" s="1"/>
  <c r="T7" i="152"/>
  <c r="T27" i="152" s="1"/>
  <c r="U7" i="152"/>
  <c r="V7" i="152"/>
  <c r="W7" i="152"/>
  <c r="X7" i="152"/>
  <c r="Y7" i="152"/>
  <c r="C8" i="152"/>
  <c r="D8" i="152"/>
  <c r="D28" i="152" s="1"/>
  <c r="E8" i="152"/>
  <c r="E28" i="152" s="1"/>
  <c r="F8" i="152"/>
  <c r="G8" i="152"/>
  <c r="H8" i="152"/>
  <c r="I8" i="152"/>
  <c r="J8" i="152"/>
  <c r="K8" i="152"/>
  <c r="L8" i="152"/>
  <c r="L28" i="152" s="1"/>
  <c r="M8" i="152"/>
  <c r="M28" i="152" s="1"/>
  <c r="N8" i="152"/>
  <c r="O8" i="152"/>
  <c r="P8" i="152"/>
  <c r="Q8" i="152"/>
  <c r="R8" i="152"/>
  <c r="S8" i="152"/>
  <c r="T8" i="152"/>
  <c r="T28" i="152" s="1"/>
  <c r="U8" i="152"/>
  <c r="U28" i="152" s="1"/>
  <c r="V8" i="152"/>
  <c r="W8" i="152"/>
  <c r="X8" i="152"/>
  <c r="Y8" i="152"/>
  <c r="C10" i="152"/>
  <c r="D10" i="152"/>
  <c r="E10" i="152"/>
  <c r="E30" i="152" s="1"/>
  <c r="F10" i="152"/>
  <c r="F30" i="152" s="1"/>
  <c r="G10" i="152"/>
  <c r="H10" i="152"/>
  <c r="I10" i="152"/>
  <c r="J10" i="152"/>
  <c r="K10" i="152"/>
  <c r="L10" i="152"/>
  <c r="M10" i="152"/>
  <c r="M30" i="152" s="1"/>
  <c r="N10" i="152"/>
  <c r="N30" i="152" s="1"/>
  <c r="O10" i="152"/>
  <c r="P10" i="152"/>
  <c r="Q10" i="152"/>
  <c r="R10" i="152"/>
  <c r="S10" i="152"/>
  <c r="T10" i="152"/>
  <c r="U10" i="152"/>
  <c r="U30" i="152" s="1"/>
  <c r="V10" i="152"/>
  <c r="V30" i="152" s="1"/>
  <c r="W10" i="152"/>
  <c r="X10" i="152"/>
  <c r="Y10" i="152"/>
  <c r="C11" i="152"/>
  <c r="D11" i="152"/>
  <c r="E11" i="152"/>
  <c r="F11" i="152"/>
  <c r="F31" i="152" s="1"/>
  <c r="G11" i="152"/>
  <c r="G31" i="152" s="1"/>
  <c r="H11" i="152"/>
  <c r="I11" i="152"/>
  <c r="J11" i="152"/>
  <c r="K11" i="152"/>
  <c r="L11" i="152"/>
  <c r="M11" i="152"/>
  <c r="N11" i="152"/>
  <c r="N31" i="152" s="1"/>
  <c r="O11" i="152"/>
  <c r="O31" i="152" s="1"/>
  <c r="P11" i="152"/>
  <c r="Q11" i="152"/>
  <c r="R11" i="152"/>
  <c r="S11" i="152"/>
  <c r="T11" i="152"/>
  <c r="U11" i="152"/>
  <c r="V11" i="152"/>
  <c r="V31" i="152" s="1"/>
  <c r="W11" i="152"/>
  <c r="W31" i="152" s="1"/>
  <c r="X11" i="152"/>
  <c r="Y11" i="152"/>
  <c r="C13" i="152"/>
  <c r="D13" i="152"/>
  <c r="E13" i="152"/>
  <c r="F13" i="152"/>
  <c r="G13" i="152"/>
  <c r="G33" i="152" s="1"/>
  <c r="H13" i="152"/>
  <c r="H33" i="152" s="1"/>
  <c r="I13" i="152"/>
  <c r="J13" i="152"/>
  <c r="K13" i="152"/>
  <c r="L13" i="152"/>
  <c r="M13" i="152"/>
  <c r="N13" i="152"/>
  <c r="O13" i="152"/>
  <c r="O33" i="152" s="1"/>
  <c r="P13" i="152"/>
  <c r="P33" i="152" s="1"/>
  <c r="Q13" i="152"/>
  <c r="R13" i="152"/>
  <c r="S13" i="152"/>
  <c r="T13" i="152"/>
  <c r="U13" i="152"/>
  <c r="V13" i="152"/>
  <c r="W13" i="152"/>
  <c r="W33" i="152" s="1"/>
  <c r="X13" i="152"/>
  <c r="X33" i="152" s="1"/>
  <c r="Y13" i="152"/>
  <c r="C14" i="152"/>
  <c r="D14" i="152"/>
  <c r="E14" i="152"/>
  <c r="F14" i="152"/>
  <c r="G14" i="152"/>
  <c r="H14" i="152"/>
  <c r="H34" i="152" s="1"/>
  <c r="I14" i="152"/>
  <c r="I34" i="152" s="1"/>
  <c r="J14" i="152"/>
  <c r="K14" i="152"/>
  <c r="L14" i="152"/>
  <c r="M14" i="152"/>
  <c r="N14" i="152"/>
  <c r="O14" i="152"/>
  <c r="P14" i="152"/>
  <c r="P34" i="152" s="1"/>
  <c r="Q14" i="152"/>
  <c r="Q34" i="152" s="1"/>
  <c r="R14" i="152"/>
  <c r="S14" i="152"/>
  <c r="T14" i="152"/>
  <c r="U14" i="152"/>
  <c r="V14" i="152"/>
  <c r="W14" i="152"/>
  <c r="X14" i="152"/>
  <c r="X34" i="152" s="1"/>
  <c r="Y14" i="152"/>
  <c r="Y34" i="152" s="1"/>
  <c r="C16" i="152"/>
  <c r="D16" i="152"/>
  <c r="E16" i="152"/>
  <c r="F16" i="152"/>
  <c r="G16" i="152"/>
  <c r="H16" i="152"/>
  <c r="I16" i="152"/>
  <c r="I36" i="152" s="1"/>
  <c r="J16" i="152"/>
  <c r="J36" i="152" s="1"/>
  <c r="K16" i="152"/>
  <c r="L16" i="152"/>
  <c r="M16" i="152"/>
  <c r="N16" i="152"/>
  <c r="O16" i="152"/>
  <c r="P16" i="152"/>
  <c r="Q16" i="152"/>
  <c r="Q36" i="152" s="1"/>
  <c r="R16" i="152"/>
  <c r="R36" i="152" s="1"/>
  <c r="S16" i="152"/>
  <c r="T16" i="152"/>
  <c r="U16" i="152"/>
  <c r="V16" i="152"/>
  <c r="W16" i="152"/>
  <c r="X16" i="152"/>
  <c r="Y16" i="152"/>
  <c r="Y36" i="152" s="1"/>
  <c r="C17" i="152"/>
  <c r="C37" i="152" s="1"/>
  <c r="D17" i="152"/>
  <c r="E17" i="152"/>
  <c r="F17" i="152"/>
  <c r="G17" i="152"/>
  <c r="H17" i="152"/>
  <c r="I17" i="152"/>
  <c r="J17" i="152"/>
  <c r="J37" i="152" s="1"/>
  <c r="K17" i="152"/>
  <c r="K37" i="152" s="1"/>
  <c r="L17" i="152"/>
  <c r="M17" i="152"/>
  <c r="N17" i="152"/>
  <c r="O17" i="152"/>
  <c r="P17" i="152"/>
  <c r="Q17" i="152"/>
  <c r="R17" i="152"/>
  <c r="R37" i="152" s="1"/>
  <c r="S17" i="152"/>
  <c r="S37" i="152" s="1"/>
  <c r="T17" i="152"/>
  <c r="U17" i="152"/>
  <c r="V17" i="152"/>
  <c r="W17" i="152"/>
  <c r="X17" i="152"/>
  <c r="Y17" i="152"/>
  <c r="C19" i="152"/>
  <c r="C39" i="152" s="1"/>
  <c r="D19" i="152"/>
  <c r="D39" i="152" s="1"/>
  <c r="E19" i="152"/>
  <c r="F19" i="152"/>
  <c r="G19" i="152"/>
  <c r="H19" i="152"/>
  <c r="I19" i="152"/>
  <c r="J19" i="152"/>
  <c r="K19" i="152"/>
  <c r="K39" i="152" s="1"/>
  <c r="L19" i="152"/>
  <c r="L39" i="152" s="1"/>
  <c r="M19" i="152"/>
  <c r="N19" i="152"/>
  <c r="O19" i="152"/>
  <c r="P19" i="152"/>
  <c r="Q19" i="152"/>
  <c r="R19" i="152"/>
  <c r="S19" i="152"/>
  <c r="S39" i="152" s="1"/>
  <c r="T19" i="152"/>
  <c r="T39" i="152" s="1"/>
  <c r="U19" i="152"/>
  <c r="V19" i="152"/>
  <c r="W19" i="152"/>
  <c r="X19" i="152"/>
  <c r="Y19" i="152"/>
  <c r="C20" i="152"/>
  <c r="D20" i="152"/>
  <c r="D40" i="152" s="1"/>
  <c r="E20" i="152"/>
  <c r="E40" i="152" s="1"/>
  <c r="F20" i="152"/>
  <c r="G20" i="152"/>
  <c r="H20" i="152"/>
  <c r="I20" i="152"/>
  <c r="J20" i="152"/>
  <c r="K20" i="152"/>
  <c r="L20" i="152"/>
  <c r="L40" i="152" s="1"/>
  <c r="M20" i="152"/>
  <c r="M40" i="152" s="1"/>
  <c r="N20" i="152"/>
  <c r="O20" i="152"/>
  <c r="P20" i="152"/>
  <c r="Q20" i="152"/>
  <c r="R20" i="152"/>
  <c r="S20" i="152"/>
  <c r="T20" i="152"/>
  <c r="T40" i="152" s="1"/>
  <c r="U20" i="152"/>
  <c r="U40" i="152" s="1"/>
  <c r="V20" i="152"/>
  <c r="W20" i="152"/>
  <c r="X20" i="152"/>
  <c r="Y20" i="152"/>
  <c r="C22" i="152"/>
  <c r="D22" i="152"/>
  <c r="E22" i="152"/>
  <c r="E42" i="152" s="1"/>
  <c r="F22" i="152"/>
  <c r="F42" i="152" s="1"/>
  <c r="G22" i="152"/>
  <c r="H22" i="152"/>
  <c r="I22" i="152"/>
  <c r="J22" i="152"/>
  <c r="K22" i="152"/>
  <c r="L22" i="152"/>
  <c r="M22" i="152"/>
  <c r="M42" i="152" s="1"/>
  <c r="N22" i="152"/>
  <c r="N42" i="152" s="1"/>
  <c r="O22" i="152"/>
  <c r="P22" i="152"/>
  <c r="Q22" i="152"/>
  <c r="R22" i="152"/>
  <c r="S22" i="152"/>
  <c r="T22" i="152"/>
  <c r="U22" i="152"/>
  <c r="U42" i="152" s="1"/>
  <c r="V22" i="152"/>
  <c r="V42" i="152" s="1"/>
  <c r="W22" i="152"/>
  <c r="X22" i="152"/>
  <c r="Y22" i="152"/>
  <c r="C24" i="152"/>
  <c r="D24" i="152"/>
  <c r="E24" i="152"/>
  <c r="F24" i="152"/>
  <c r="G24" i="152"/>
  <c r="H24" i="152"/>
  <c r="K24" i="152"/>
  <c r="L24" i="152"/>
  <c r="M24" i="152"/>
  <c r="N24" i="152"/>
  <c r="O24" i="152"/>
  <c r="P24" i="152"/>
  <c r="S24" i="152"/>
  <c r="T24" i="152"/>
  <c r="U24" i="152"/>
  <c r="V24" i="152"/>
  <c r="W24" i="152"/>
  <c r="X24" i="152"/>
  <c r="D25" i="152"/>
  <c r="E25" i="152"/>
  <c r="F25" i="152"/>
  <c r="G25" i="152"/>
  <c r="H25" i="152"/>
  <c r="I25" i="152"/>
  <c r="L25" i="152"/>
  <c r="M25" i="152"/>
  <c r="N25" i="152"/>
  <c r="O25" i="152"/>
  <c r="P25" i="152"/>
  <c r="Q25" i="152"/>
  <c r="T25" i="152"/>
  <c r="U25" i="152"/>
  <c r="V25" i="152"/>
  <c r="W25" i="152"/>
  <c r="X25" i="152"/>
  <c r="Y25" i="152"/>
  <c r="E27" i="152"/>
  <c r="F27" i="152"/>
  <c r="G27" i="152"/>
  <c r="H27" i="152"/>
  <c r="I27" i="152"/>
  <c r="J27" i="152"/>
  <c r="M27" i="152"/>
  <c r="N27" i="152"/>
  <c r="O27" i="152"/>
  <c r="P27" i="152"/>
  <c r="Q27" i="152"/>
  <c r="R27" i="152"/>
  <c r="U27" i="152"/>
  <c r="V27" i="152"/>
  <c r="W27" i="152"/>
  <c r="X27" i="152"/>
  <c r="Y27" i="152"/>
  <c r="C28" i="152"/>
  <c r="F28" i="152"/>
  <c r="G28" i="152"/>
  <c r="H28" i="152"/>
  <c r="I28" i="152"/>
  <c r="J28" i="152"/>
  <c r="K28" i="152"/>
  <c r="N28" i="152"/>
  <c r="O28" i="152"/>
  <c r="P28" i="152"/>
  <c r="Q28" i="152"/>
  <c r="R28" i="152"/>
  <c r="S28" i="152"/>
  <c r="V28" i="152"/>
  <c r="W28" i="152"/>
  <c r="X28" i="152"/>
  <c r="Y28" i="152"/>
  <c r="C30" i="152"/>
  <c r="D30" i="152"/>
  <c r="G30" i="152"/>
  <c r="H30" i="152"/>
  <c r="I30" i="152"/>
  <c r="J30" i="152"/>
  <c r="K30" i="152"/>
  <c r="L30" i="152"/>
  <c r="O30" i="152"/>
  <c r="P30" i="152"/>
  <c r="Q30" i="152"/>
  <c r="R30" i="152"/>
  <c r="S30" i="152"/>
  <c r="T30" i="152"/>
  <c r="W30" i="152"/>
  <c r="X30" i="152"/>
  <c r="Y30" i="152"/>
  <c r="C31" i="152"/>
  <c r="D31" i="152"/>
  <c r="E31" i="152"/>
  <c r="H31" i="152"/>
  <c r="I31" i="152"/>
  <c r="J31" i="152"/>
  <c r="K31" i="152"/>
  <c r="L31" i="152"/>
  <c r="M31" i="152"/>
  <c r="P31" i="152"/>
  <c r="Q31" i="152"/>
  <c r="R31" i="152"/>
  <c r="S31" i="152"/>
  <c r="T31" i="152"/>
  <c r="U31" i="152"/>
  <c r="X31" i="152"/>
  <c r="Y31" i="152"/>
  <c r="C33" i="152"/>
  <c r="D33" i="152"/>
  <c r="E33" i="152"/>
  <c r="F33" i="152"/>
  <c r="I33" i="152"/>
  <c r="J33" i="152"/>
  <c r="K33" i="152"/>
  <c r="L33" i="152"/>
  <c r="M33" i="152"/>
  <c r="N33" i="152"/>
  <c r="Q33" i="152"/>
  <c r="R33" i="152"/>
  <c r="S33" i="152"/>
  <c r="T33" i="152"/>
  <c r="U33" i="152"/>
  <c r="V33" i="152"/>
  <c r="Y33" i="152"/>
  <c r="C34" i="152"/>
  <c r="D34" i="152"/>
  <c r="E34" i="152"/>
  <c r="F34" i="152"/>
  <c r="G34" i="152"/>
  <c r="J34" i="152"/>
  <c r="K34" i="152"/>
  <c r="L34" i="152"/>
  <c r="M34" i="152"/>
  <c r="N34" i="152"/>
  <c r="O34" i="152"/>
  <c r="R34" i="152"/>
  <c r="S34" i="152"/>
  <c r="T34" i="152"/>
  <c r="U34" i="152"/>
  <c r="V34" i="152"/>
  <c r="W34" i="152"/>
  <c r="C36" i="152"/>
  <c r="D36" i="152"/>
  <c r="E36" i="152"/>
  <c r="F36" i="152"/>
  <c r="G36" i="152"/>
  <c r="H36" i="152"/>
  <c r="K36" i="152"/>
  <c r="L36" i="152"/>
  <c r="M36" i="152"/>
  <c r="N36" i="152"/>
  <c r="O36" i="152"/>
  <c r="P36" i="152"/>
  <c r="S36" i="152"/>
  <c r="T36" i="152"/>
  <c r="U36" i="152"/>
  <c r="V36" i="152"/>
  <c r="W36" i="152"/>
  <c r="X36" i="152"/>
  <c r="D37" i="152"/>
  <c r="E37" i="152"/>
  <c r="F37" i="152"/>
  <c r="G37" i="152"/>
  <c r="H37" i="152"/>
  <c r="I37" i="152"/>
  <c r="L37" i="152"/>
  <c r="M37" i="152"/>
  <c r="N37" i="152"/>
  <c r="O37" i="152"/>
  <c r="P37" i="152"/>
  <c r="Q37" i="152"/>
  <c r="T37" i="152"/>
  <c r="U37" i="152"/>
  <c r="V37" i="152"/>
  <c r="W37" i="152"/>
  <c r="X37" i="152"/>
  <c r="Y37" i="152"/>
  <c r="E39" i="152"/>
  <c r="F39" i="152"/>
  <c r="G39" i="152"/>
  <c r="H39" i="152"/>
  <c r="I39" i="152"/>
  <c r="J39" i="152"/>
  <c r="M39" i="152"/>
  <c r="N39" i="152"/>
  <c r="O39" i="152"/>
  <c r="P39" i="152"/>
  <c r="Q39" i="152"/>
  <c r="R39" i="152"/>
  <c r="U39" i="152"/>
  <c r="V39" i="152"/>
  <c r="W39" i="152"/>
  <c r="X39" i="152"/>
  <c r="Y39" i="152"/>
  <c r="C40" i="152"/>
  <c r="F40" i="152"/>
  <c r="G40" i="152"/>
  <c r="H40" i="152"/>
  <c r="I40" i="152"/>
  <c r="J40" i="152"/>
  <c r="K40" i="152"/>
  <c r="N40" i="152"/>
  <c r="O40" i="152"/>
  <c r="P40" i="152"/>
  <c r="Q40" i="152"/>
  <c r="R40" i="152"/>
  <c r="S40" i="152"/>
  <c r="V40" i="152"/>
  <c r="W40" i="152"/>
  <c r="X40" i="152"/>
  <c r="Y40" i="152"/>
  <c r="C42" i="152"/>
  <c r="D42" i="152"/>
  <c r="G42" i="152"/>
  <c r="H42" i="152"/>
  <c r="I42" i="152"/>
  <c r="J42" i="152"/>
  <c r="K42" i="152"/>
  <c r="L42" i="152"/>
  <c r="O42" i="152"/>
  <c r="P42" i="152"/>
  <c r="Q42" i="152"/>
  <c r="R42" i="152"/>
  <c r="S42" i="152"/>
  <c r="T42" i="152"/>
  <c r="W42" i="152"/>
  <c r="X42" i="152"/>
  <c r="Y42" i="152"/>
  <c r="C4" i="147"/>
  <c r="D4" i="147"/>
  <c r="E4" i="147"/>
  <c r="F4" i="147"/>
  <c r="G4" i="147"/>
  <c r="H4" i="147"/>
  <c r="I4" i="147"/>
  <c r="I24" i="147" s="1"/>
  <c r="J4" i="147"/>
  <c r="J24" i="147" s="1"/>
  <c r="K4" i="147"/>
  <c r="L4" i="147"/>
  <c r="M4" i="147"/>
  <c r="N4" i="147"/>
  <c r="O4" i="147"/>
  <c r="P4" i="147"/>
  <c r="Q4" i="147"/>
  <c r="Q24" i="147" s="1"/>
  <c r="R4" i="147"/>
  <c r="R24" i="147" s="1"/>
  <c r="S4" i="147"/>
  <c r="T4" i="147"/>
  <c r="U4" i="147"/>
  <c r="V4" i="147"/>
  <c r="W4" i="147"/>
  <c r="X4" i="147"/>
  <c r="Y4" i="147"/>
  <c r="Y24" i="147" s="1"/>
  <c r="Z4" i="147"/>
  <c r="Z24" i="147" s="1"/>
  <c r="AA4" i="147"/>
  <c r="AB4" i="147"/>
  <c r="AC4" i="147"/>
  <c r="AD4" i="147"/>
  <c r="AE4" i="147"/>
  <c r="AF4" i="147"/>
  <c r="AG4" i="147"/>
  <c r="AG24" i="147" s="1"/>
  <c r="AH4" i="147"/>
  <c r="AH24" i="147" s="1"/>
  <c r="AI4" i="147"/>
  <c r="AJ4" i="147"/>
  <c r="C5" i="147"/>
  <c r="D5" i="147"/>
  <c r="E5" i="147"/>
  <c r="F5" i="147"/>
  <c r="G5" i="147"/>
  <c r="G25" i="147" s="1"/>
  <c r="H5" i="147"/>
  <c r="H25" i="147" s="1"/>
  <c r="I5" i="147"/>
  <c r="J5" i="147"/>
  <c r="K5" i="147"/>
  <c r="L5" i="147"/>
  <c r="M5" i="147"/>
  <c r="N5" i="147"/>
  <c r="O5" i="147"/>
  <c r="O25" i="147" s="1"/>
  <c r="P5" i="147"/>
  <c r="P25" i="147" s="1"/>
  <c r="Q5" i="147"/>
  <c r="R5" i="147"/>
  <c r="S5" i="147"/>
  <c r="T5" i="147"/>
  <c r="U5" i="147"/>
  <c r="V5" i="147"/>
  <c r="W5" i="147"/>
  <c r="W25" i="147" s="1"/>
  <c r="X5" i="147"/>
  <c r="X25" i="147" s="1"/>
  <c r="Y5" i="147"/>
  <c r="Z5" i="147"/>
  <c r="AA5" i="147"/>
  <c r="AB5" i="147"/>
  <c r="AC5" i="147"/>
  <c r="AD5" i="147"/>
  <c r="AE5" i="147"/>
  <c r="AE25" i="147" s="1"/>
  <c r="AF5" i="147"/>
  <c r="AF25" i="147" s="1"/>
  <c r="AG5" i="147"/>
  <c r="AH5" i="147"/>
  <c r="AI5" i="147"/>
  <c r="AJ5" i="147"/>
  <c r="C7" i="147"/>
  <c r="D7" i="147"/>
  <c r="E7" i="147"/>
  <c r="E27" i="147" s="1"/>
  <c r="F7" i="147"/>
  <c r="F27" i="147" s="1"/>
  <c r="G7" i="147"/>
  <c r="H7" i="147"/>
  <c r="I7" i="147"/>
  <c r="J7" i="147"/>
  <c r="K7" i="147"/>
  <c r="L7" i="147"/>
  <c r="M7" i="147"/>
  <c r="M27" i="147" s="1"/>
  <c r="N7" i="147"/>
  <c r="N27" i="147" s="1"/>
  <c r="O7" i="147"/>
  <c r="P7" i="147"/>
  <c r="Q7" i="147"/>
  <c r="R7" i="147"/>
  <c r="S7" i="147"/>
  <c r="T7" i="147"/>
  <c r="U7" i="147"/>
  <c r="U27" i="147" s="1"/>
  <c r="V7" i="147"/>
  <c r="V27" i="147" s="1"/>
  <c r="W7" i="147"/>
  <c r="X7" i="147"/>
  <c r="Y7" i="147"/>
  <c r="Z7" i="147"/>
  <c r="AA7" i="147"/>
  <c r="AB7" i="147"/>
  <c r="AC7" i="147"/>
  <c r="AC27" i="147" s="1"/>
  <c r="AD7" i="147"/>
  <c r="AD27" i="147" s="1"/>
  <c r="AE7" i="147"/>
  <c r="AF7" i="147"/>
  <c r="AG7" i="147"/>
  <c r="AH7" i="147"/>
  <c r="AI7" i="147"/>
  <c r="AJ7" i="147"/>
  <c r="C8" i="147"/>
  <c r="C28" i="147" s="1"/>
  <c r="D8" i="147"/>
  <c r="D28" i="147" s="1"/>
  <c r="E8" i="147"/>
  <c r="F8" i="147"/>
  <c r="G8" i="147"/>
  <c r="H8" i="147"/>
  <c r="I8" i="147"/>
  <c r="J8" i="147"/>
  <c r="K8" i="147"/>
  <c r="K28" i="147" s="1"/>
  <c r="L8" i="147"/>
  <c r="L28" i="147" s="1"/>
  <c r="M8" i="147"/>
  <c r="N8" i="147"/>
  <c r="O8" i="147"/>
  <c r="P8" i="147"/>
  <c r="Q8" i="147"/>
  <c r="R8" i="147"/>
  <c r="S8" i="147"/>
  <c r="S28" i="147" s="1"/>
  <c r="T8" i="147"/>
  <c r="T28" i="147" s="1"/>
  <c r="U8" i="147"/>
  <c r="V8" i="147"/>
  <c r="W8" i="147"/>
  <c r="X8" i="147"/>
  <c r="Y8" i="147"/>
  <c r="Z8" i="147"/>
  <c r="AA8" i="147"/>
  <c r="AA28" i="147" s="1"/>
  <c r="AB8" i="147"/>
  <c r="AB28" i="147" s="1"/>
  <c r="AC8" i="147"/>
  <c r="AD8" i="147"/>
  <c r="AE8" i="147"/>
  <c r="AF8" i="147"/>
  <c r="AG8" i="147"/>
  <c r="AH8" i="147"/>
  <c r="AI8" i="147"/>
  <c r="AI28" i="147" s="1"/>
  <c r="AJ8" i="147"/>
  <c r="AJ28" i="147" s="1"/>
  <c r="C10" i="147"/>
  <c r="D10" i="147"/>
  <c r="E10" i="147"/>
  <c r="F10" i="147"/>
  <c r="G10" i="147"/>
  <c r="H10" i="147"/>
  <c r="I10" i="147"/>
  <c r="I30" i="147" s="1"/>
  <c r="J10" i="147"/>
  <c r="J30" i="147" s="1"/>
  <c r="K10" i="147"/>
  <c r="L10" i="147"/>
  <c r="M10" i="147"/>
  <c r="N10" i="147"/>
  <c r="O10" i="147"/>
  <c r="P10" i="147"/>
  <c r="Q10" i="147"/>
  <c r="Q30" i="147" s="1"/>
  <c r="R10" i="147"/>
  <c r="R30" i="147" s="1"/>
  <c r="S10" i="147"/>
  <c r="T10" i="147"/>
  <c r="U10" i="147"/>
  <c r="V10" i="147"/>
  <c r="W10" i="147"/>
  <c r="X10" i="147"/>
  <c r="Y10" i="147"/>
  <c r="Y30" i="147" s="1"/>
  <c r="Z10" i="147"/>
  <c r="Z30" i="147" s="1"/>
  <c r="AA10" i="147"/>
  <c r="AB10" i="147"/>
  <c r="AC10" i="147"/>
  <c r="AD10" i="147"/>
  <c r="AE10" i="147"/>
  <c r="AF10" i="147"/>
  <c r="AG10" i="147"/>
  <c r="AG30" i="147" s="1"/>
  <c r="AH10" i="147"/>
  <c r="AH30" i="147" s="1"/>
  <c r="AI10" i="147"/>
  <c r="AJ10" i="147"/>
  <c r="C11" i="147"/>
  <c r="D11" i="147"/>
  <c r="E11" i="147"/>
  <c r="F11" i="147"/>
  <c r="G11" i="147"/>
  <c r="G31" i="147" s="1"/>
  <c r="H11" i="147"/>
  <c r="H31" i="147" s="1"/>
  <c r="I11" i="147"/>
  <c r="J11" i="147"/>
  <c r="K11" i="147"/>
  <c r="L11" i="147"/>
  <c r="M11" i="147"/>
  <c r="N11" i="147"/>
  <c r="O11" i="147"/>
  <c r="O31" i="147" s="1"/>
  <c r="P11" i="147"/>
  <c r="P31" i="147" s="1"/>
  <c r="Q11" i="147"/>
  <c r="R11" i="147"/>
  <c r="S11" i="147"/>
  <c r="T11" i="147"/>
  <c r="U11" i="147"/>
  <c r="V11" i="147"/>
  <c r="W11" i="147"/>
  <c r="W31" i="147" s="1"/>
  <c r="X11" i="147"/>
  <c r="X31" i="147" s="1"/>
  <c r="Y11" i="147"/>
  <c r="Z11" i="147"/>
  <c r="AA11" i="147"/>
  <c r="AB11" i="147"/>
  <c r="AC11" i="147"/>
  <c r="AD11" i="147"/>
  <c r="AE11" i="147"/>
  <c r="AE31" i="147" s="1"/>
  <c r="AF11" i="147"/>
  <c r="AF31" i="147" s="1"/>
  <c r="AG11" i="147"/>
  <c r="AH11" i="147"/>
  <c r="AI11" i="147"/>
  <c r="AJ11" i="147"/>
  <c r="C13" i="147"/>
  <c r="D13" i="147"/>
  <c r="E13" i="147"/>
  <c r="E33" i="147" s="1"/>
  <c r="F13" i="147"/>
  <c r="F33" i="147" s="1"/>
  <c r="G13" i="147"/>
  <c r="H13" i="147"/>
  <c r="I13" i="147"/>
  <c r="J13" i="147"/>
  <c r="K13" i="147"/>
  <c r="L13" i="147"/>
  <c r="M13" i="147"/>
  <c r="M33" i="147" s="1"/>
  <c r="N13" i="147"/>
  <c r="N33" i="147" s="1"/>
  <c r="O13" i="147"/>
  <c r="P13" i="147"/>
  <c r="Q13" i="147"/>
  <c r="R13" i="147"/>
  <c r="S13" i="147"/>
  <c r="T13" i="147"/>
  <c r="U13" i="147"/>
  <c r="U33" i="147" s="1"/>
  <c r="V13" i="147"/>
  <c r="V33" i="147" s="1"/>
  <c r="W13" i="147"/>
  <c r="X13" i="147"/>
  <c r="Y13" i="147"/>
  <c r="Z13" i="147"/>
  <c r="AA13" i="147"/>
  <c r="AB13" i="147"/>
  <c r="AC13" i="147"/>
  <c r="AC33" i="147" s="1"/>
  <c r="AD13" i="147"/>
  <c r="AD33" i="147" s="1"/>
  <c r="AE13" i="147"/>
  <c r="AF13" i="147"/>
  <c r="AG13" i="147"/>
  <c r="AH13" i="147"/>
  <c r="AI13" i="147"/>
  <c r="AJ13" i="147"/>
  <c r="C14" i="147"/>
  <c r="C34" i="147" s="1"/>
  <c r="D14" i="147"/>
  <c r="D34" i="147" s="1"/>
  <c r="E14" i="147"/>
  <c r="F14" i="147"/>
  <c r="G14" i="147"/>
  <c r="H14" i="147"/>
  <c r="I14" i="147"/>
  <c r="J14" i="147"/>
  <c r="K14" i="147"/>
  <c r="K34" i="147" s="1"/>
  <c r="L14" i="147"/>
  <c r="L34" i="147" s="1"/>
  <c r="M14" i="147"/>
  <c r="N14" i="147"/>
  <c r="O14" i="147"/>
  <c r="P14" i="147"/>
  <c r="Q14" i="147"/>
  <c r="R14" i="147"/>
  <c r="S14" i="147"/>
  <c r="S34" i="147" s="1"/>
  <c r="T14" i="147"/>
  <c r="T34" i="147" s="1"/>
  <c r="U14" i="147"/>
  <c r="V14" i="147"/>
  <c r="W14" i="147"/>
  <c r="X14" i="147"/>
  <c r="Y14" i="147"/>
  <c r="Z14" i="147"/>
  <c r="AA14" i="147"/>
  <c r="AA34" i="147" s="1"/>
  <c r="AB14" i="147"/>
  <c r="AB34" i="147" s="1"/>
  <c r="AC14" i="147"/>
  <c r="AD14" i="147"/>
  <c r="AE14" i="147"/>
  <c r="AF14" i="147"/>
  <c r="AG14" i="147"/>
  <c r="AH14" i="147"/>
  <c r="AI14" i="147"/>
  <c r="AI34" i="147" s="1"/>
  <c r="AJ14" i="147"/>
  <c r="AJ34" i="147" s="1"/>
  <c r="C16" i="147"/>
  <c r="D16" i="147"/>
  <c r="E16" i="147"/>
  <c r="F16" i="147"/>
  <c r="G16" i="147"/>
  <c r="H16" i="147"/>
  <c r="I16" i="147"/>
  <c r="I36" i="147" s="1"/>
  <c r="J16" i="147"/>
  <c r="J36" i="147" s="1"/>
  <c r="K16" i="147"/>
  <c r="L16" i="147"/>
  <c r="M16" i="147"/>
  <c r="N16" i="147"/>
  <c r="O16" i="147"/>
  <c r="P16" i="147"/>
  <c r="Q16" i="147"/>
  <c r="Q36" i="147" s="1"/>
  <c r="R16" i="147"/>
  <c r="R36" i="147" s="1"/>
  <c r="S16" i="147"/>
  <c r="T16" i="147"/>
  <c r="U16" i="147"/>
  <c r="V16" i="147"/>
  <c r="W16" i="147"/>
  <c r="X16" i="147"/>
  <c r="Y16" i="147"/>
  <c r="Y36" i="147" s="1"/>
  <c r="Z16" i="147"/>
  <c r="Z36" i="147" s="1"/>
  <c r="AA16" i="147"/>
  <c r="AB16" i="147"/>
  <c r="AC16" i="147"/>
  <c r="AD16" i="147"/>
  <c r="AE16" i="147"/>
  <c r="AF16" i="147"/>
  <c r="AG16" i="147"/>
  <c r="AG36" i="147" s="1"/>
  <c r="AH16" i="147"/>
  <c r="AH36" i="147" s="1"/>
  <c r="AI16" i="147"/>
  <c r="AJ16" i="147"/>
  <c r="C17" i="147"/>
  <c r="D17" i="147"/>
  <c r="E17" i="147"/>
  <c r="F17" i="147"/>
  <c r="G17" i="147"/>
  <c r="G37" i="147" s="1"/>
  <c r="H17" i="147"/>
  <c r="H37" i="147" s="1"/>
  <c r="I17" i="147"/>
  <c r="J17" i="147"/>
  <c r="K17" i="147"/>
  <c r="L17" i="147"/>
  <c r="M17" i="147"/>
  <c r="N17" i="147"/>
  <c r="O17" i="147"/>
  <c r="O37" i="147" s="1"/>
  <c r="P17" i="147"/>
  <c r="P37" i="147" s="1"/>
  <c r="Q17" i="147"/>
  <c r="R17" i="147"/>
  <c r="S17" i="147"/>
  <c r="T17" i="147"/>
  <c r="U17" i="147"/>
  <c r="V17" i="147"/>
  <c r="W17" i="147"/>
  <c r="W37" i="147" s="1"/>
  <c r="X17" i="147"/>
  <c r="X37" i="147" s="1"/>
  <c r="Y17" i="147"/>
  <c r="Z17" i="147"/>
  <c r="AA17" i="147"/>
  <c r="AB17" i="147"/>
  <c r="AC17" i="147"/>
  <c r="AD17" i="147"/>
  <c r="AE17" i="147"/>
  <c r="AE37" i="147" s="1"/>
  <c r="AF17" i="147"/>
  <c r="AF37" i="147" s="1"/>
  <c r="AG17" i="147"/>
  <c r="AH17" i="147"/>
  <c r="AI17" i="147"/>
  <c r="AJ17" i="147"/>
  <c r="C19" i="147"/>
  <c r="D19" i="147"/>
  <c r="E19" i="147"/>
  <c r="E39" i="147" s="1"/>
  <c r="F19" i="147"/>
  <c r="F39" i="147" s="1"/>
  <c r="G19" i="147"/>
  <c r="H19" i="147"/>
  <c r="I19" i="147"/>
  <c r="J19" i="147"/>
  <c r="K19" i="147"/>
  <c r="L19" i="147"/>
  <c r="M19" i="147"/>
  <c r="M39" i="147" s="1"/>
  <c r="N19" i="147"/>
  <c r="N39" i="147" s="1"/>
  <c r="O19" i="147"/>
  <c r="P19" i="147"/>
  <c r="Q19" i="147"/>
  <c r="R19" i="147"/>
  <c r="S19" i="147"/>
  <c r="T19" i="147"/>
  <c r="U19" i="147"/>
  <c r="U39" i="147" s="1"/>
  <c r="V19" i="147"/>
  <c r="V39" i="147" s="1"/>
  <c r="W19" i="147"/>
  <c r="X19" i="147"/>
  <c r="Y19" i="147"/>
  <c r="Z19" i="147"/>
  <c r="AA19" i="147"/>
  <c r="AB19" i="147"/>
  <c r="AC19" i="147"/>
  <c r="AC39" i="147" s="1"/>
  <c r="AD19" i="147"/>
  <c r="AD39" i="147" s="1"/>
  <c r="AE19" i="147"/>
  <c r="AF19" i="147"/>
  <c r="AG19" i="147"/>
  <c r="AH19" i="147"/>
  <c r="AI19" i="147"/>
  <c r="AJ19" i="147"/>
  <c r="C20" i="147"/>
  <c r="C40" i="147" s="1"/>
  <c r="D20" i="147"/>
  <c r="D40" i="147" s="1"/>
  <c r="E20" i="147"/>
  <c r="F20" i="147"/>
  <c r="G20" i="147"/>
  <c r="H20" i="147"/>
  <c r="I20" i="147"/>
  <c r="J20" i="147"/>
  <c r="K20" i="147"/>
  <c r="K40" i="147" s="1"/>
  <c r="L20" i="147"/>
  <c r="L40" i="147" s="1"/>
  <c r="M20" i="147"/>
  <c r="N20" i="147"/>
  <c r="O20" i="147"/>
  <c r="P20" i="147"/>
  <c r="Q20" i="147"/>
  <c r="R20" i="147"/>
  <c r="S20" i="147"/>
  <c r="S40" i="147" s="1"/>
  <c r="T20" i="147"/>
  <c r="T40" i="147" s="1"/>
  <c r="U20" i="147"/>
  <c r="V20" i="147"/>
  <c r="W20" i="147"/>
  <c r="X20" i="147"/>
  <c r="Y20" i="147"/>
  <c r="Z20" i="147"/>
  <c r="AA20" i="147"/>
  <c r="AA40" i="147" s="1"/>
  <c r="AB20" i="147"/>
  <c r="AB40" i="147" s="1"/>
  <c r="AC20" i="147"/>
  <c r="AD20" i="147"/>
  <c r="AE20" i="147"/>
  <c r="AF20" i="147"/>
  <c r="AG20" i="147"/>
  <c r="AH20" i="147"/>
  <c r="AI20" i="147"/>
  <c r="AI40" i="147" s="1"/>
  <c r="AJ20" i="147"/>
  <c r="AJ40" i="147" s="1"/>
  <c r="C22" i="147"/>
  <c r="D22" i="147"/>
  <c r="E22" i="147"/>
  <c r="F22" i="147"/>
  <c r="G22" i="147"/>
  <c r="H22" i="147"/>
  <c r="I22" i="147"/>
  <c r="I42" i="147" s="1"/>
  <c r="J22" i="147"/>
  <c r="J42" i="147" s="1"/>
  <c r="K22" i="147"/>
  <c r="L22" i="147"/>
  <c r="M22" i="147"/>
  <c r="N22" i="147"/>
  <c r="O22" i="147"/>
  <c r="P22" i="147"/>
  <c r="Q22" i="147"/>
  <c r="Q42" i="147" s="1"/>
  <c r="R22" i="147"/>
  <c r="R42" i="147" s="1"/>
  <c r="S22" i="147"/>
  <c r="T22" i="147"/>
  <c r="U22" i="147"/>
  <c r="V22" i="147"/>
  <c r="W22" i="147"/>
  <c r="X22" i="147"/>
  <c r="Y22" i="147"/>
  <c r="Y42" i="147" s="1"/>
  <c r="Z22" i="147"/>
  <c r="Z42" i="147" s="1"/>
  <c r="AA22" i="147"/>
  <c r="AB22" i="147"/>
  <c r="AC22" i="147"/>
  <c r="AD22" i="147"/>
  <c r="AE22" i="147"/>
  <c r="AF22" i="147"/>
  <c r="AG22" i="147"/>
  <c r="AG42" i="147" s="1"/>
  <c r="AH22" i="147"/>
  <c r="AH42" i="147" s="1"/>
  <c r="AI22" i="147"/>
  <c r="AJ22" i="147"/>
  <c r="C24" i="147"/>
  <c r="D24" i="147"/>
  <c r="E24" i="147"/>
  <c r="F24" i="147"/>
  <c r="G24" i="147"/>
  <c r="H24" i="147"/>
  <c r="K24" i="147"/>
  <c r="L24" i="147"/>
  <c r="M24" i="147"/>
  <c r="N24" i="147"/>
  <c r="O24" i="147"/>
  <c r="P24" i="147"/>
  <c r="S24" i="147"/>
  <c r="T24" i="147"/>
  <c r="U24" i="147"/>
  <c r="V24" i="147"/>
  <c r="W24" i="147"/>
  <c r="X24" i="147"/>
  <c r="AA24" i="147"/>
  <c r="AB24" i="147"/>
  <c r="AC24" i="147"/>
  <c r="AD24" i="147"/>
  <c r="AE24" i="147"/>
  <c r="AF24" i="147"/>
  <c r="AI24" i="147"/>
  <c r="AJ24" i="147"/>
  <c r="C25" i="147"/>
  <c r="D25" i="147"/>
  <c r="E25" i="147"/>
  <c r="F25" i="147"/>
  <c r="I25" i="147"/>
  <c r="J25" i="147"/>
  <c r="K25" i="147"/>
  <c r="L25" i="147"/>
  <c r="M25" i="147"/>
  <c r="N25" i="147"/>
  <c r="Q25" i="147"/>
  <c r="R25" i="147"/>
  <c r="S25" i="147"/>
  <c r="T25" i="147"/>
  <c r="U25" i="147"/>
  <c r="V25" i="147"/>
  <c r="Y25" i="147"/>
  <c r="Z25" i="147"/>
  <c r="AA25" i="147"/>
  <c r="AB25" i="147"/>
  <c r="AC25" i="147"/>
  <c r="AD25" i="147"/>
  <c r="AG25" i="147"/>
  <c r="AH25" i="147"/>
  <c r="AI25" i="147"/>
  <c r="AJ25" i="147"/>
  <c r="C27" i="147"/>
  <c r="D27" i="147"/>
  <c r="G27" i="147"/>
  <c r="H27" i="147"/>
  <c r="I27" i="147"/>
  <c r="J27" i="147"/>
  <c r="K27" i="147"/>
  <c r="L27" i="147"/>
  <c r="O27" i="147"/>
  <c r="P27" i="147"/>
  <c r="Q27" i="147"/>
  <c r="R27" i="147"/>
  <c r="S27" i="147"/>
  <c r="T27" i="147"/>
  <c r="W27" i="147"/>
  <c r="X27" i="147"/>
  <c r="Y27" i="147"/>
  <c r="Z27" i="147"/>
  <c r="AA27" i="147"/>
  <c r="AB27" i="147"/>
  <c r="AE27" i="147"/>
  <c r="AF27" i="147"/>
  <c r="AG27" i="147"/>
  <c r="AH27" i="147"/>
  <c r="AI27" i="147"/>
  <c r="AJ27" i="147"/>
  <c r="E28" i="147"/>
  <c r="F28" i="147"/>
  <c r="G28" i="147"/>
  <c r="H28" i="147"/>
  <c r="I28" i="147"/>
  <c r="J28" i="147"/>
  <c r="M28" i="147"/>
  <c r="N28" i="147"/>
  <c r="O28" i="147"/>
  <c r="P28" i="147"/>
  <c r="Q28" i="147"/>
  <c r="R28" i="147"/>
  <c r="U28" i="147"/>
  <c r="V28" i="147"/>
  <c r="W28" i="147"/>
  <c r="X28" i="147"/>
  <c r="Y28" i="147"/>
  <c r="Z28" i="147"/>
  <c r="AC28" i="147"/>
  <c r="AD28" i="147"/>
  <c r="AE28" i="147"/>
  <c r="AF28" i="147"/>
  <c r="AG28" i="147"/>
  <c r="AH28" i="147"/>
  <c r="C30" i="147"/>
  <c r="D30" i="147"/>
  <c r="E30" i="147"/>
  <c r="F30" i="147"/>
  <c r="G30" i="147"/>
  <c r="H30" i="147"/>
  <c r="K30" i="147"/>
  <c r="L30" i="147"/>
  <c r="M30" i="147"/>
  <c r="N30" i="147"/>
  <c r="O30" i="147"/>
  <c r="P30" i="147"/>
  <c r="S30" i="147"/>
  <c r="T30" i="147"/>
  <c r="U30" i="147"/>
  <c r="V30" i="147"/>
  <c r="W30" i="147"/>
  <c r="X30" i="147"/>
  <c r="AA30" i="147"/>
  <c r="AB30" i="147"/>
  <c r="AC30" i="147"/>
  <c r="AD30" i="147"/>
  <c r="AE30" i="147"/>
  <c r="AF30" i="147"/>
  <c r="AI30" i="147"/>
  <c r="AJ30" i="147"/>
  <c r="C31" i="147"/>
  <c r="D31" i="147"/>
  <c r="E31" i="147"/>
  <c r="F31" i="147"/>
  <c r="I31" i="147"/>
  <c r="J31" i="147"/>
  <c r="K31" i="147"/>
  <c r="L31" i="147"/>
  <c r="M31" i="147"/>
  <c r="N31" i="147"/>
  <c r="Q31" i="147"/>
  <c r="R31" i="147"/>
  <c r="S31" i="147"/>
  <c r="T31" i="147"/>
  <c r="U31" i="147"/>
  <c r="V31" i="147"/>
  <c r="Y31" i="147"/>
  <c r="Z31" i="147"/>
  <c r="AA31" i="147"/>
  <c r="AB31" i="147"/>
  <c r="AC31" i="147"/>
  <c r="AD31" i="147"/>
  <c r="AG31" i="147"/>
  <c r="AH31" i="147"/>
  <c r="AI31" i="147"/>
  <c r="AJ31" i="147"/>
  <c r="C33" i="147"/>
  <c r="D33" i="147"/>
  <c r="G33" i="147"/>
  <c r="H33" i="147"/>
  <c r="I33" i="147"/>
  <c r="J33" i="147"/>
  <c r="K33" i="147"/>
  <c r="L33" i="147"/>
  <c r="O33" i="147"/>
  <c r="P33" i="147"/>
  <c r="Q33" i="147"/>
  <c r="R33" i="147"/>
  <c r="S33" i="147"/>
  <c r="T33" i="147"/>
  <c r="W33" i="147"/>
  <c r="X33" i="147"/>
  <c r="Y33" i="147"/>
  <c r="Z33" i="147"/>
  <c r="AA33" i="147"/>
  <c r="AB33" i="147"/>
  <c r="AE33" i="147"/>
  <c r="AF33" i="147"/>
  <c r="AG33" i="147"/>
  <c r="AH33" i="147"/>
  <c r="AI33" i="147"/>
  <c r="AJ33" i="147"/>
  <c r="E34" i="147"/>
  <c r="F34" i="147"/>
  <c r="G34" i="147"/>
  <c r="H34" i="147"/>
  <c r="I34" i="147"/>
  <c r="J34" i="147"/>
  <c r="M34" i="147"/>
  <c r="N34" i="147"/>
  <c r="O34" i="147"/>
  <c r="P34" i="147"/>
  <c r="Q34" i="147"/>
  <c r="R34" i="147"/>
  <c r="U34" i="147"/>
  <c r="V34" i="147"/>
  <c r="W34" i="147"/>
  <c r="X34" i="147"/>
  <c r="Y34" i="147"/>
  <c r="Z34" i="147"/>
  <c r="AC34" i="147"/>
  <c r="AD34" i="147"/>
  <c r="AE34" i="147"/>
  <c r="AF34" i="147"/>
  <c r="AG34" i="147"/>
  <c r="AH34" i="147"/>
  <c r="C36" i="147"/>
  <c r="D36" i="147"/>
  <c r="E36" i="147"/>
  <c r="F36" i="147"/>
  <c r="G36" i="147"/>
  <c r="H36" i="147"/>
  <c r="K36" i="147"/>
  <c r="L36" i="147"/>
  <c r="M36" i="147"/>
  <c r="N36" i="147"/>
  <c r="O36" i="147"/>
  <c r="P36" i="147"/>
  <c r="S36" i="147"/>
  <c r="T36" i="147"/>
  <c r="U36" i="147"/>
  <c r="V36" i="147"/>
  <c r="W36" i="147"/>
  <c r="X36" i="147"/>
  <c r="AA36" i="147"/>
  <c r="AB36" i="147"/>
  <c r="AC36" i="147"/>
  <c r="AD36" i="147"/>
  <c r="AE36" i="147"/>
  <c r="AF36" i="147"/>
  <c r="AI36" i="147"/>
  <c r="AJ36" i="147"/>
  <c r="C37" i="147"/>
  <c r="D37" i="147"/>
  <c r="E37" i="147"/>
  <c r="F37" i="147"/>
  <c r="I37" i="147"/>
  <c r="J37" i="147"/>
  <c r="K37" i="147"/>
  <c r="L37" i="147"/>
  <c r="M37" i="147"/>
  <c r="N37" i="147"/>
  <c r="Q37" i="147"/>
  <c r="R37" i="147"/>
  <c r="S37" i="147"/>
  <c r="T37" i="147"/>
  <c r="U37" i="147"/>
  <c r="V37" i="147"/>
  <c r="Y37" i="147"/>
  <c r="Z37" i="147"/>
  <c r="AA37" i="147"/>
  <c r="AB37" i="147"/>
  <c r="AC37" i="147"/>
  <c r="AD37" i="147"/>
  <c r="AG37" i="147"/>
  <c r="AH37" i="147"/>
  <c r="AI37" i="147"/>
  <c r="AJ37" i="147"/>
  <c r="C39" i="147"/>
  <c r="D39" i="147"/>
  <c r="G39" i="147"/>
  <c r="H39" i="147"/>
  <c r="I39" i="147"/>
  <c r="J39" i="147"/>
  <c r="K39" i="147"/>
  <c r="L39" i="147"/>
  <c r="O39" i="147"/>
  <c r="P39" i="147"/>
  <c r="Q39" i="147"/>
  <c r="R39" i="147"/>
  <c r="S39" i="147"/>
  <c r="T39" i="147"/>
  <c r="W39" i="147"/>
  <c r="X39" i="147"/>
  <c r="Y39" i="147"/>
  <c r="Z39" i="147"/>
  <c r="AA39" i="147"/>
  <c r="AB39" i="147"/>
  <c r="AE39" i="147"/>
  <c r="AF39" i="147"/>
  <c r="AG39" i="147"/>
  <c r="AH39" i="147"/>
  <c r="AI39" i="147"/>
  <c r="AJ39" i="147"/>
  <c r="E40" i="147"/>
  <c r="F40" i="147"/>
  <c r="G40" i="147"/>
  <c r="H40" i="147"/>
  <c r="I40" i="147"/>
  <c r="J40" i="147"/>
  <c r="M40" i="147"/>
  <c r="N40" i="147"/>
  <c r="O40" i="147"/>
  <c r="P40" i="147"/>
  <c r="Q40" i="147"/>
  <c r="R40" i="147"/>
  <c r="U40" i="147"/>
  <c r="V40" i="147"/>
  <c r="W40" i="147"/>
  <c r="X40" i="147"/>
  <c r="Y40" i="147"/>
  <c r="Z40" i="147"/>
  <c r="AC40" i="147"/>
  <c r="AD40" i="147"/>
  <c r="AE40" i="147"/>
  <c r="AF40" i="147"/>
  <c r="AG40" i="147"/>
  <c r="AH40" i="147"/>
  <c r="C42" i="147"/>
  <c r="D42" i="147"/>
  <c r="E42" i="147"/>
  <c r="F42" i="147"/>
  <c r="G42" i="147"/>
  <c r="H42" i="147"/>
  <c r="K42" i="147"/>
  <c r="L42" i="147"/>
  <c r="M42" i="147"/>
  <c r="N42" i="147"/>
  <c r="O42" i="147"/>
  <c r="P42" i="147"/>
  <c r="S42" i="147"/>
  <c r="T42" i="147"/>
  <c r="U42" i="147"/>
  <c r="V42" i="147"/>
  <c r="W42" i="147"/>
  <c r="X42" i="147"/>
  <c r="AA42" i="147"/>
  <c r="AB42" i="147"/>
  <c r="AC42" i="147"/>
  <c r="AD42" i="147"/>
  <c r="AE42" i="147"/>
  <c r="AF42" i="147"/>
  <c r="AI42" i="147"/>
  <c r="AJ42" i="147"/>
  <c r="C3" i="146"/>
  <c r="D3" i="146"/>
  <c r="E3" i="146"/>
  <c r="F3" i="146"/>
  <c r="G3" i="146"/>
  <c r="H3" i="146"/>
  <c r="I3" i="146"/>
  <c r="J3" i="146"/>
  <c r="K3" i="146"/>
  <c r="L3" i="146"/>
  <c r="M3" i="146"/>
  <c r="N3" i="146"/>
  <c r="O3" i="146"/>
  <c r="P3" i="146"/>
  <c r="Q3" i="146"/>
  <c r="R3" i="146"/>
  <c r="S3" i="146"/>
  <c r="T3" i="146"/>
  <c r="U3" i="146"/>
  <c r="V3" i="146"/>
  <c r="W3" i="146"/>
  <c r="X3" i="146"/>
  <c r="Y3" i="146"/>
  <c r="Z3" i="146"/>
  <c r="AA3" i="146"/>
  <c r="AB3" i="146"/>
  <c r="AC3" i="146"/>
  <c r="AD3" i="146"/>
  <c r="AE3" i="146"/>
  <c r="AF3" i="146"/>
  <c r="AG3" i="146"/>
  <c r="AH3" i="146"/>
  <c r="AI3" i="146"/>
  <c r="AJ3" i="146"/>
  <c r="C4" i="146"/>
  <c r="D4" i="146"/>
  <c r="E4" i="146"/>
  <c r="F4" i="146"/>
  <c r="G4" i="146"/>
  <c r="H4" i="146"/>
  <c r="I4" i="146"/>
  <c r="J4" i="146"/>
  <c r="K4" i="146"/>
  <c r="L4" i="146"/>
  <c r="M4" i="146"/>
  <c r="N4" i="146"/>
  <c r="O4" i="146"/>
  <c r="P4" i="146"/>
  <c r="Q4" i="146"/>
  <c r="R4" i="146"/>
  <c r="S4" i="146"/>
  <c r="T4" i="146"/>
  <c r="U4" i="146"/>
  <c r="V4" i="146"/>
  <c r="W4" i="146"/>
  <c r="X4" i="146"/>
  <c r="Y4" i="146"/>
  <c r="Z4" i="146"/>
  <c r="AA4" i="146"/>
  <c r="AB4" i="146"/>
  <c r="AC4" i="146"/>
  <c r="AD4" i="146"/>
  <c r="AE4" i="146"/>
  <c r="AF4" i="146"/>
  <c r="AG4" i="146"/>
  <c r="AH4" i="146"/>
  <c r="AI4" i="146"/>
  <c r="AJ4" i="146"/>
  <c r="C6" i="146"/>
  <c r="D6" i="146"/>
  <c r="E6" i="146"/>
  <c r="F6" i="146"/>
  <c r="G6" i="146"/>
  <c r="H6" i="146"/>
  <c r="I6" i="146"/>
  <c r="J6" i="146"/>
  <c r="K6" i="146"/>
  <c r="L6" i="146"/>
  <c r="M6" i="146"/>
  <c r="N6" i="146"/>
  <c r="O6" i="146"/>
  <c r="P6" i="146"/>
  <c r="Q6" i="146"/>
  <c r="R6" i="146"/>
  <c r="S6" i="146"/>
  <c r="T6" i="146"/>
  <c r="U6" i="146"/>
  <c r="V6" i="146"/>
  <c r="W6" i="146"/>
  <c r="X6" i="146"/>
  <c r="Y6" i="146"/>
  <c r="Z6" i="146"/>
  <c r="AA6" i="146"/>
  <c r="AB6" i="146"/>
  <c r="AC6" i="146"/>
  <c r="AD6" i="146"/>
  <c r="AE6" i="146"/>
  <c r="AF6" i="146"/>
  <c r="AG6" i="146"/>
  <c r="AH6" i="146"/>
  <c r="AI6" i="146"/>
  <c r="AJ6" i="146"/>
  <c r="C7" i="146"/>
  <c r="D7" i="146"/>
  <c r="E7" i="146"/>
  <c r="F7" i="146"/>
  <c r="G7" i="146"/>
  <c r="H7" i="146"/>
  <c r="I7" i="146"/>
  <c r="J7" i="146"/>
  <c r="K7" i="146"/>
  <c r="L7" i="146"/>
  <c r="M7" i="146"/>
  <c r="N7" i="146"/>
  <c r="O7" i="146"/>
  <c r="P7" i="146"/>
  <c r="Q7" i="146"/>
  <c r="R7" i="146"/>
  <c r="S7" i="146"/>
  <c r="T7" i="146"/>
  <c r="U7" i="146"/>
  <c r="V7" i="146"/>
  <c r="W7" i="146"/>
  <c r="X7" i="146"/>
  <c r="Y7" i="146"/>
  <c r="Z7" i="146"/>
  <c r="AA7" i="146"/>
  <c r="AB7" i="146"/>
  <c r="AC7" i="146"/>
  <c r="AD7" i="146"/>
  <c r="AE7" i="146"/>
  <c r="AF7" i="146"/>
  <c r="AG7" i="146"/>
  <c r="AH7" i="146"/>
  <c r="AI7" i="146"/>
  <c r="AJ7" i="146"/>
  <c r="C9" i="146"/>
  <c r="D9" i="146"/>
  <c r="E9" i="146"/>
  <c r="F9" i="146"/>
  <c r="G9" i="146"/>
  <c r="H9" i="146"/>
  <c r="I9" i="146"/>
  <c r="J9" i="146"/>
  <c r="K9" i="146"/>
  <c r="L9" i="146"/>
  <c r="M9" i="146"/>
  <c r="N9" i="146"/>
  <c r="O9" i="146"/>
  <c r="P9" i="146"/>
  <c r="Q9" i="146"/>
  <c r="R9" i="146"/>
  <c r="S9" i="146"/>
  <c r="T9" i="146"/>
  <c r="U9" i="146"/>
  <c r="V9" i="146"/>
  <c r="W9" i="146"/>
  <c r="X9" i="146"/>
  <c r="Y9" i="146"/>
  <c r="Z9" i="146"/>
  <c r="AA9" i="146"/>
  <c r="AB9" i="146"/>
  <c r="AC9" i="146"/>
  <c r="AD9" i="146"/>
  <c r="AE9" i="146"/>
  <c r="AF9" i="146"/>
  <c r="AG9" i="146"/>
  <c r="AH9" i="146"/>
  <c r="AI9" i="146"/>
  <c r="AJ9" i="146"/>
  <c r="C10" i="146"/>
  <c r="D10" i="146"/>
  <c r="E10" i="146"/>
  <c r="F10" i="146"/>
  <c r="G10" i="146"/>
  <c r="H10" i="146"/>
  <c r="I10" i="146"/>
  <c r="J10" i="146"/>
  <c r="K10" i="146"/>
  <c r="L10" i="146"/>
  <c r="M10" i="146"/>
  <c r="N10" i="146"/>
  <c r="O10" i="146"/>
  <c r="P10" i="146"/>
  <c r="Q10" i="146"/>
  <c r="R10" i="146"/>
  <c r="S10" i="146"/>
  <c r="T10" i="146"/>
  <c r="U10" i="146"/>
  <c r="V10" i="146"/>
  <c r="W10" i="146"/>
  <c r="X10" i="146"/>
  <c r="Y10" i="146"/>
  <c r="Z10" i="146"/>
  <c r="AA10" i="146"/>
  <c r="AB10" i="146"/>
  <c r="AC10" i="146"/>
  <c r="AD10" i="146"/>
  <c r="AE10" i="146"/>
  <c r="AF10" i="146"/>
  <c r="AG10" i="146"/>
  <c r="AH10" i="146"/>
  <c r="AI10" i="146"/>
  <c r="AJ10" i="146"/>
  <c r="C12" i="146"/>
  <c r="D12" i="146"/>
  <c r="E12" i="146"/>
  <c r="F12" i="146"/>
  <c r="G12" i="146"/>
  <c r="H12" i="146"/>
  <c r="I12" i="146"/>
  <c r="J12" i="146"/>
  <c r="K12" i="146"/>
  <c r="L12" i="146"/>
  <c r="M12" i="146"/>
  <c r="N12" i="146"/>
  <c r="O12" i="146"/>
  <c r="P12" i="146"/>
  <c r="Q12" i="146"/>
  <c r="R12" i="146"/>
  <c r="S12" i="146"/>
  <c r="T12" i="146"/>
  <c r="U12" i="146"/>
  <c r="V12" i="146"/>
  <c r="W12" i="146"/>
  <c r="X12" i="146"/>
  <c r="Y12" i="146"/>
  <c r="Z12" i="146"/>
  <c r="AA12" i="146"/>
  <c r="AB12" i="146"/>
  <c r="AC12" i="146"/>
  <c r="AD12" i="146"/>
  <c r="AE12" i="146"/>
  <c r="AF12" i="146"/>
  <c r="AG12" i="146"/>
  <c r="AH12" i="146"/>
  <c r="AI12" i="146"/>
  <c r="AJ12" i="146"/>
  <c r="C13" i="146"/>
  <c r="D13" i="146"/>
  <c r="E13" i="146"/>
  <c r="F13" i="146"/>
  <c r="G13" i="146"/>
  <c r="H13" i="146"/>
  <c r="I13" i="146"/>
  <c r="J13" i="146"/>
  <c r="K13" i="146"/>
  <c r="L13" i="146"/>
  <c r="M13" i="146"/>
  <c r="N13" i="146"/>
  <c r="O13" i="146"/>
  <c r="P13" i="146"/>
  <c r="Q13" i="146"/>
  <c r="R13" i="146"/>
  <c r="S13" i="146"/>
  <c r="T13" i="146"/>
  <c r="U13" i="146"/>
  <c r="V13" i="146"/>
  <c r="W13" i="146"/>
  <c r="X13" i="146"/>
  <c r="Y13" i="146"/>
  <c r="Z13" i="146"/>
  <c r="AA13" i="146"/>
  <c r="AB13" i="146"/>
  <c r="AC13" i="146"/>
  <c r="AD13" i="146"/>
  <c r="AE13" i="146"/>
  <c r="AF13" i="146"/>
  <c r="AG13" i="146"/>
  <c r="AH13" i="146"/>
  <c r="AI13" i="146"/>
  <c r="AJ13" i="146"/>
  <c r="C15" i="146"/>
  <c r="D15" i="146"/>
  <c r="E15" i="146"/>
  <c r="F15" i="146"/>
  <c r="G15" i="146"/>
  <c r="H15" i="146"/>
  <c r="I15" i="146"/>
  <c r="J15" i="146"/>
  <c r="K15" i="146"/>
  <c r="L15" i="146"/>
  <c r="M15" i="146"/>
  <c r="N15" i="146"/>
  <c r="O15" i="146"/>
  <c r="P15" i="146"/>
  <c r="Q15" i="146"/>
  <c r="R15" i="146"/>
  <c r="S15" i="146"/>
  <c r="T15" i="146"/>
  <c r="U15" i="146"/>
  <c r="V15" i="146"/>
  <c r="W15" i="146"/>
  <c r="X15" i="146"/>
  <c r="Y15" i="146"/>
  <c r="Z15" i="146"/>
  <c r="AA15" i="146"/>
  <c r="AB15" i="146"/>
  <c r="AC15" i="146"/>
  <c r="AD15" i="146"/>
  <c r="AE15" i="146"/>
  <c r="AF15" i="146"/>
  <c r="AG15" i="146"/>
  <c r="AH15" i="146"/>
  <c r="AI15" i="146"/>
  <c r="AJ15" i="146"/>
  <c r="C16" i="146"/>
  <c r="D16" i="146"/>
  <c r="E16" i="146"/>
  <c r="F16" i="146"/>
  <c r="G16" i="146"/>
  <c r="H16" i="146"/>
  <c r="I16" i="146"/>
  <c r="J16" i="146"/>
  <c r="K16" i="146"/>
  <c r="L16" i="146"/>
  <c r="M16" i="146"/>
  <c r="N16" i="146"/>
  <c r="O16" i="146"/>
  <c r="P16" i="146"/>
  <c r="Q16" i="146"/>
  <c r="R16" i="146"/>
  <c r="S16" i="146"/>
  <c r="T16" i="146"/>
  <c r="U16" i="146"/>
  <c r="V16" i="146"/>
  <c r="W16" i="146"/>
  <c r="X16" i="146"/>
  <c r="Y16" i="146"/>
  <c r="Z16" i="146"/>
  <c r="AA16" i="146"/>
  <c r="AB16" i="146"/>
  <c r="AC16" i="146"/>
  <c r="AD16" i="146"/>
  <c r="AE16" i="146"/>
  <c r="AF16" i="146"/>
  <c r="AG16" i="146"/>
  <c r="AH16" i="146"/>
  <c r="AI16" i="146"/>
  <c r="AJ16" i="146"/>
  <c r="C18" i="146"/>
  <c r="D18" i="146"/>
  <c r="E18" i="146"/>
  <c r="F18" i="146"/>
  <c r="G18" i="146"/>
  <c r="H18" i="146"/>
  <c r="I18" i="146"/>
  <c r="J18" i="146"/>
  <c r="K18" i="146"/>
  <c r="L18" i="146"/>
  <c r="M18" i="146"/>
  <c r="N18" i="146"/>
  <c r="O18" i="146"/>
  <c r="P18" i="146"/>
  <c r="Q18" i="146"/>
  <c r="R18" i="146"/>
  <c r="S18" i="146"/>
  <c r="T18" i="146"/>
  <c r="U18" i="146"/>
  <c r="V18" i="146"/>
  <c r="W18" i="146"/>
  <c r="X18" i="146"/>
  <c r="Y18" i="146"/>
  <c r="Z18" i="146"/>
  <c r="AA18" i="146"/>
  <c r="AB18" i="146"/>
  <c r="AC18" i="146"/>
  <c r="AD18" i="146"/>
  <c r="AE18" i="146"/>
  <c r="AF18" i="146"/>
  <c r="AG18" i="146"/>
  <c r="AH18" i="146"/>
  <c r="AI18" i="146"/>
  <c r="AJ18" i="146"/>
  <c r="C19" i="146"/>
  <c r="D19" i="146"/>
  <c r="E19" i="146"/>
  <c r="F19" i="146"/>
  <c r="G19" i="146"/>
  <c r="H19" i="146"/>
  <c r="I19" i="146"/>
  <c r="J19" i="146"/>
  <c r="K19" i="146"/>
  <c r="L19" i="146"/>
  <c r="M19" i="146"/>
  <c r="N19" i="146"/>
  <c r="O19" i="146"/>
  <c r="P19" i="146"/>
  <c r="Q19" i="146"/>
  <c r="R19" i="146"/>
  <c r="S19" i="146"/>
  <c r="T19" i="146"/>
  <c r="U19" i="146"/>
  <c r="V19" i="146"/>
  <c r="W19" i="146"/>
  <c r="X19" i="146"/>
  <c r="Y19" i="146"/>
  <c r="Z19" i="146"/>
  <c r="AA19" i="146"/>
  <c r="AB19" i="146"/>
  <c r="AC19" i="146"/>
  <c r="AD19" i="146"/>
  <c r="AE19" i="146"/>
  <c r="AF19" i="146"/>
  <c r="AG19" i="146"/>
  <c r="AH19" i="146"/>
  <c r="AI19" i="146"/>
  <c r="AJ19" i="146"/>
  <c r="C21" i="146"/>
  <c r="D21" i="146"/>
  <c r="E21" i="146"/>
  <c r="F21" i="146"/>
  <c r="G21" i="146"/>
  <c r="H21" i="146"/>
  <c r="I21" i="146"/>
  <c r="J21" i="146"/>
  <c r="K21" i="146"/>
  <c r="L21" i="146"/>
  <c r="M21" i="146"/>
  <c r="N21" i="146"/>
  <c r="O21" i="146"/>
  <c r="P21" i="146"/>
  <c r="Q21" i="146"/>
  <c r="R21" i="146"/>
  <c r="S21" i="146"/>
  <c r="T21" i="146"/>
  <c r="U21" i="146"/>
  <c r="V21" i="146"/>
  <c r="W21" i="146"/>
  <c r="X21" i="146"/>
  <c r="Y21" i="146"/>
  <c r="Z21" i="146"/>
  <c r="AA21" i="146"/>
  <c r="AB21" i="146"/>
  <c r="AC21" i="146"/>
  <c r="AD21" i="146"/>
  <c r="AE21" i="146"/>
  <c r="AF21" i="146"/>
  <c r="AG21" i="146"/>
  <c r="AH21" i="146"/>
  <c r="AI21" i="146"/>
  <c r="AJ21" i="146"/>
  <c r="C4" i="133"/>
  <c r="D4" i="133"/>
  <c r="E4" i="133"/>
  <c r="F4" i="133"/>
  <c r="G4" i="133"/>
  <c r="H4" i="133"/>
  <c r="I4" i="133"/>
  <c r="I24" i="133" s="1"/>
  <c r="J4" i="133"/>
  <c r="J24" i="133" s="1"/>
  <c r="K4" i="133"/>
  <c r="L4" i="133"/>
  <c r="M4" i="133"/>
  <c r="N4" i="133"/>
  <c r="O4" i="133"/>
  <c r="P4" i="133"/>
  <c r="Q4" i="133"/>
  <c r="Q24" i="133" s="1"/>
  <c r="R4" i="133"/>
  <c r="R24" i="133" s="1"/>
  <c r="S4" i="133"/>
  <c r="T4" i="133"/>
  <c r="U4" i="133"/>
  <c r="V4" i="133"/>
  <c r="W4" i="133"/>
  <c r="X4" i="133"/>
  <c r="Y4" i="133"/>
  <c r="Y24" i="133" s="1"/>
  <c r="Z4" i="133"/>
  <c r="Z24" i="133" s="1"/>
  <c r="AA4" i="133"/>
  <c r="AB4" i="133"/>
  <c r="AC4" i="133"/>
  <c r="AD4" i="133"/>
  <c r="AE4" i="133"/>
  <c r="AF4" i="133"/>
  <c r="AG4" i="133"/>
  <c r="AG24" i="133" s="1"/>
  <c r="AH4" i="133"/>
  <c r="AH24" i="133" s="1"/>
  <c r="AI4" i="133"/>
  <c r="AJ4" i="133"/>
  <c r="C5" i="133"/>
  <c r="D5" i="133"/>
  <c r="E5" i="133"/>
  <c r="F5" i="133"/>
  <c r="G5" i="133"/>
  <c r="G25" i="133" s="1"/>
  <c r="H5" i="133"/>
  <c r="H25" i="133" s="1"/>
  <c r="I5" i="133"/>
  <c r="J5" i="133"/>
  <c r="K5" i="133"/>
  <c r="L5" i="133"/>
  <c r="M5" i="133"/>
  <c r="N5" i="133"/>
  <c r="O5" i="133"/>
  <c r="O25" i="133" s="1"/>
  <c r="P5" i="133"/>
  <c r="P25" i="133" s="1"/>
  <c r="Q5" i="133"/>
  <c r="R5" i="133"/>
  <c r="S5" i="133"/>
  <c r="T5" i="133"/>
  <c r="U5" i="133"/>
  <c r="V5" i="133"/>
  <c r="W5" i="133"/>
  <c r="W25" i="133" s="1"/>
  <c r="X5" i="133"/>
  <c r="X25" i="133" s="1"/>
  <c r="Y5" i="133"/>
  <c r="Z5" i="133"/>
  <c r="AA5" i="133"/>
  <c r="AB5" i="133"/>
  <c r="AC5" i="133"/>
  <c r="AD5" i="133"/>
  <c r="AE5" i="133"/>
  <c r="AE25" i="133" s="1"/>
  <c r="AF5" i="133"/>
  <c r="AF25" i="133" s="1"/>
  <c r="AG5" i="133"/>
  <c r="AH5" i="133"/>
  <c r="AI5" i="133"/>
  <c r="AJ5" i="133"/>
  <c r="C7" i="133"/>
  <c r="D7" i="133"/>
  <c r="E7" i="133"/>
  <c r="E27" i="133" s="1"/>
  <c r="F7" i="133"/>
  <c r="F27" i="133" s="1"/>
  <c r="G7" i="133"/>
  <c r="H7" i="133"/>
  <c r="I7" i="133"/>
  <c r="J7" i="133"/>
  <c r="K7" i="133"/>
  <c r="L7" i="133"/>
  <c r="M7" i="133"/>
  <c r="M27" i="133" s="1"/>
  <c r="N7" i="133"/>
  <c r="N27" i="133" s="1"/>
  <c r="O7" i="133"/>
  <c r="P7" i="133"/>
  <c r="Q7" i="133"/>
  <c r="R7" i="133"/>
  <c r="S7" i="133"/>
  <c r="T7" i="133"/>
  <c r="U7" i="133"/>
  <c r="U27" i="133" s="1"/>
  <c r="V7" i="133"/>
  <c r="V27" i="133" s="1"/>
  <c r="W7" i="133"/>
  <c r="X7" i="133"/>
  <c r="Y7" i="133"/>
  <c r="Z7" i="133"/>
  <c r="AA7" i="133"/>
  <c r="AB7" i="133"/>
  <c r="AC7" i="133"/>
  <c r="AC27" i="133" s="1"/>
  <c r="AD7" i="133"/>
  <c r="AD27" i="133" s="1"/>
  <c r="AE7" i="133"/>
  <c r="AF7" i="133"/>
  <c r="AG7" i="133"/>
  <c r="AH7" i="133"/>
  <c r="AI7" i="133"/>
  <c r="AJ7" i="133"/>
  <c r="C8" i="133"/>
  <c r="C28" i="133" s="1"/>
  <c r="D8" i="133"/>
  <c r="D28" i="133" s="1"/>
  <c r="E8" i="133"/>
  <c r="F8" i="133"/>
  <c r="G8" i="133"/>
  <c r="H8" i="133"/>
  <c r="I8" i="133"/>
  <c r="J8" i="133"/>
  <c r="K8" i="133"/>
  <c r="K28" i="133" s="1"/>
  <c r="L8" i="133"/>
  <c r="L28" i="133" s="1"/>
  <c r="M8" i="133"/>
  <c r="N8" i="133"/>
  <c r="O8" i="133"/>
  <c r="P8" i="133"/>
  <c r="Q8" i="133"/>
  <c r="R8" i="133"/>
  <c r="S8" i="133"/>
  <c r="S28" i="133" s="1"/>
  <c r="T8" i="133"/>
  <c r="T28" i="133" s="1"/>
  <c r="U8" i="133"/>
  <c r="V8" i="133"/>
  <c r="W8" i="133"/>
  <c r="X8" i="133"/>
  <c r="Y8" i="133"/>
  <c r="Z8" i="133"/>
  <c r="AA8" i="133"/>
  <c r="AA28" i="133" s="1"/>
  <c r="AB8" i="133"/>
  <c r="AB28" i="133" s="1"/>
  <c r="AC8" i="133"/>
  <c r="AD8" i="133"/>
  <c r="AE8" i="133"/>
  <c r="AF8" i="133"/>
  <c r="AG8" i="133"/>
  <c r="AH8" i="133"/>
  <c r="AI8" i="133"/>
  <c r="AI28" i="133" s="1"/>
  <c r="AJ8" i="133"/>
  <c r="AJ28" i="133" s="1"/>
  <c r="C10" i="133"/>
  <c r="D10" i="133"/>
  <c r="E10" i="133"/>
  <c r="F10" i="133"/>
  <c r="G10" i="133"/>
  <c r="H10" i="133"/>
  <c r="I10" i="133"/>
  <c r="I30" i="133" s="1"/>
  <c r="J10" i="133"/>
  <c r="J30" i="133" s="1"/>
  <c r="K10" i="133"/>
  <c r="L10" i="133"/>
  <c r="M10" i="133"/>
  <c r="N10" i="133"/>
  <c r="O10" i="133"/>
  <c r="P10" i="133"/>
  <c r="Q10" i="133"/>
  <c r="Q30" i="133" s="1"/>
  <c r="R10" i="133"/>
  <c r="R30" i="133" s="1"/>
  <c r="S10" i="133"/>
  <c r="T10" i="133"/>
  <c r="U10" i="133"/>
  <c r="V10" i="133"/>
  <c r="W10" i="133"/>
  <c r="X10" i="133"/>
  <c r="Y10" i="133"/>
  <c r="Y30" i="133" s="1"/>
  <c r="Z10" i="133"/>
  <c r="Z30" i="133" s="1"/>
  <c r="AA10" i="133"/>
  <c r="AB10" i="133"/>
  <c r="AC10" i="133"/>
  <c r="AD10" i="133"/>
  <c r="AE10" i="133"/>
  <c r="AF10" i="133"/>
  <c r="AG10" i="133"/>
  <c r="AG30" i="133" s="1"/>
  <c r="AH10" i="133"/>
  <c r="AH30" i="133" s="1"/>
  <c r="AI10" i="133"/>
  <c r="AJ10" i="133"/>
  <c r="C11" i="133"/>
  <c r="D11" i="133"/>
  <c r="E11" i="133"/>
  <c r="F11" i="133"/>
  <c r="G11" i="133"/>
  <c r="G31" i="133" s="1"/>
  <c r="H11" i="133"/>
  <c r="H31" i="133" s="1"/>
  <c r="I11" i="133"/>
  <c r="J11" i="133"/>
  <c r="K11" i="133"/>
  <c r="L11" i="133"/>
  <c r="M11" i="133"/>
  <c r="N11" i="133"/>
  <c r="O11" i="133"/>
  <c r="O31" i="133" s="1"/>
  <c r="P11" i="133"/>
  <c r="P31" i="133" s="1"/>
  <c r="Q11" i="133"/>
  <c r="R11" i="133"/>
  <c r="S11" i="133"/>
  <c r="T11" i="133"/>
  <c r="U11" i="133"/>
  <c r="V11" i="133"/>
  <c r="W11" i="133"/>
  <c r="W31" i="133" s="1"/>
  <c r="X11" i="133"/>
  <c r="X31" i="133" s="1"/>
  <c r="Y11" i="133"/>
  <c r="Z11" i="133"/>
  <c r="AA11" i="133"/>
  <c r="AB11" i="133"/>
  <c r="AC11" i="133"/>
  <c r="AD11" i="133"/>
  <c r="AE11" i="133"/>
  <c r="AE31" i="133" s="1"/>
  <c r="AF11" i="133"/>
  <c r="AF31" i="133" s="1"/>
  <c r="AG11" i="133"/>
  <c r="AH11" i="133"/>
  <c r="AI11" i="133"/>
  <c r="AJ11" i="133"/>
  <c r="C13" i="133"/>
  <c r="D13" i="133"/>
  <c r="E13" i="133"/>
  <c r="E33" i="133" s="1"/>
  <c r="F13" i="133"/>
  <c r="F33" i="133" s="1"/>
  <c r="G13" i="133"/>
  <c r="H13" i="133"/>
  <c r="I13" i="133"/>
  <c r="J13" i="133"/>
  <c r="K13" i="133"/>
  <c r="L13" i="133"/>
  <c r="M13" i="133"/>
  <c r="M33" i="133" s="1"/>
  <c r="N13" i="133"/>
  <c r="N33" i="133" s="1"/>
  <c r="O13" i="133"/>
  <c r="P13" i="133"/>
  <c r="Q13" i="133"/>
  <c r="R13" i="133"/>
  <c r="S13" i="133"/>
  <c r="T13" i="133"/>
  <c r="U13" i="133"/>
  <c r="U33" i="133" s="1"/>
  <c r="V13" i="133"/>
  <c r="V33" i="133" s="1"/>
  <c r="W13" i="133"/>
  <c r="X13" i="133"/>
  <c r="Y13" i="133"/>
  <c r="Z13" i="133"/>
  <c r="AA13" i="133"/>
  <c r="AB13" i="133"/>
  <c r="AC13" i="133"/>
  <c r="AC33" i="133" s="1"/>
  <c r="AD13" i="133"/>
  <c r="AD33" i="133" s="1"/>
  <c r="AE13" i="133"/>
  <c r="AF13" i="133"/>
  <c r="AG13" i="133"/>
  <c r="AH13" i="133"/>
  <c r="AI13" i="133"/>
  <c r="AJ13" i="133"/>
  <c r="C14" i="133"/>
  <c r="C34" i="133" s="1"/>
  <c r="D14" i="133"/>
  <c r="D34" i="133" s="1"/>
  <c r="E14" i="133"/>
  <c r="F14" i="133"/>
  <c r="G14" i="133"/>
  <c r="H14" i="133"/>
  <c r="I14" i="133"/>
  <c r="J14" i="133"/>
  <c r="K14" i="133"/>
  <c r="K34" i="133" s="1"/>
  <c r="L14" i="133"/>
  <c r="L34" i="133" s="1"/>
  <c r="M14" i="133"/>
  <c r="N14" i="133"/>
  <c r="O14" i="133"/>
  <c r="P14" i="133"/>
  <c r="Q14" i="133"/>
  <c r="R14" i="133"/>
  <c r="S14" i="133"/>
  <c r="S34" i="133" s="1"/>
  <c r="T14" i="133"/>
  <c r="T34" i="133" s="1"/>
  <c r="U14" i="133"/>
  <c r="V14" i="133"/>
  <c r="W14" i="133"/>
  <c r="X14" i="133"/>
  <c r="Y14" i="133"/>
  <c r="Z14" i="133"/>
  <c r="AA14" i="133"/>
  <c r="AA34" i="133" s="1"/>
  <c r="AB14" i="133"/>
  <c r="AB34" i="133" s="1"/>
  <c r="AC14" i="133"/>
  <c r="AD14" i="133"/>
  <c r="AE14" i="133"/>
  <c r="AF14" i="133"/>
  <c r="AG14" i="133"/>
  <c r="AH14" i="133"/>
  <c r="AI14" i="133"/>
  <c r="AI34" i="133" s="1"/>
  <c r="AJ14" i="133"/>
  <c r="AJ34" i="133" s="1"/>
  <c r="C16" i="133"/>
  <c r="D16" i="133"/>
  <c r="E16" i="133"/>
  <c r="F16" i="133"/>
  <c r="G16" i="133"/>
  <c r="H16" i="133"/>
  <c r="I16" i="133"/>
  <c r="I36" i="133" s="1"/>
  <c r="J16" i="133"/>
  <c r="J36" i="133" s="1"/>
  <c r="K16" i="133"/>
  <c r="L16" i="133"/>
  <c r="M16" i="133"/>
  <c r="N16" i="133"/>
  <c r="O16" i="133"/>
  <c r="P16" i="133"/>
  <c r="Q16" i="133"/>
  <c r="Q36" i="133" s="1"/>
  <c r="R16" i="133"/>
  <c r="R36" i="133" s="1"/>
  <c r="S16" i="133"/>
  <c r="T16" i="133"/>
  <c r="U16" i="133"/>
  <c r="V16" i="133"/>
  <c r="W16" i="133"/>
  <c r="X16" i="133"/>
  <c r="Y16" i="133"/>
  <c r="Y36" i="133" s="1"/>
  <c r="Z16" i="133"/>
  <c r="Z36" i="133" s="1"/>
  <c r="AA16" i="133"/>
  <c r="AB16" i="133"/>
  <c r="AC16" i="133"/>
  <c r="AD16" i="133"/>
  <c r="AE16" i="133"/>
  <c r="AF16" i="133"/>
  <c r="AG16" i="133"/>
  <c r="AG36" i="133" s="1"/>
  <c r="AH16" i="133"/>
  <c r="AH36" i="133" s="1"/>
  <c r="AI16" i="133"/>
  <c r="AJ16" i="133"/>
  <c r="C17" i="133"/>
  <c r="D17" i="133"/>
  <c r="E17" i="133"/>
  <c r="F17" i="133"/>
  <c r="G17" i="133"/>
  <c r="G37" i="133" s="1"/>
  <c r="H17" i="133"/>
  <c r="H37" i="133" s="1"/>
  <c r="I17" i="133"/>
  <c r="J17" i="133"/>
  <c r="K17" i="133"/>
  <c r="L17" i="133"/>
  <c r="M17" i="133"/>
  <c r="N17" i="133"/>
  <c r="O17" i="133"/>
  <c r="O37" i="133" s="1"/>
  <c r="P17" i="133"/>
  <c r="P37" i="133" s="1"/>
  <c r="Q17" i="133"/>
  <c r="R17" i="133"/>
  <c r="S17" i="133"/>
  <c r="T17" i="133"/>
  <c r="U17" i="133"/>
  <c r="V17" i="133"/>
  <c r="W17" i="133"/>
  <c r="W37" i="133" s="1"/>
  <c r="X17" i="133"/>
  <c r="X37" i="133" s="1"/>
  <c r="Y17" i="133"/>
  <c r="Z17" i="133"/>
  <c r="AA17" i="133"/>
  <c r="AB17" i="133"/>
  <c r="AC17" i="133"/>
  <c r="AD17" i="133"/>
  <c r="AE17" i="133"/>
  <c r="AE37" i="133" s="1"/>
  <c r="AF17" i="133"/>
  <c r="AF37" i="133" s="1"/>
  <c r="AG17" i="133"/>
  <c r="AH17" i="133"/>
  <c r="AI17" i="133"/>
  <c r="AJ17" i="133"/>
  <c r="C19" i="133"/>
  <c r="D19" i="133"/>
  <c r="E19" i="133"/>
  <c r="E39" i="133" s="1"/>
  <c r="F19" i="133"/>
  <c r="F39" i="133" s="1"/>
  <c r="G19" i="133"/>
  <c r="H19" i="133"/>
  <c r="I19" i="133"/>
  <c r="J19" i="133"/>
  <c r="K19" i="133"/>
  <c r="L19" i="133"/>
  <c r="M19" i="133"/>
  <c r="M39" i="133" s="1"/>
  <c r="N19" i="133"/>
  <c r="N39" i="133" s="1"/>
  <c r="O19" i="133"/>
  <c r="P19" i="133"/>
  <c r="Q19" i="133"/>
  <c r="R19" i="133"/>
  <c r="S19" i="133"/>
  <c r="T19" i="133"/>
  <c r="U19" i="133"/>
  <c r="U39" i="133" s="1"/>
  <c r="V19" i="133"/>
  <c r="V39" i="133" s="1"/>
  <c r="W19" i="133"/>
  <c r="X19" i="133"/>
  <c r="Y19" i="133"/>
  <c r="Z19" i="133"/>
  <c r="AA19" i="133"/>
  <c r="AB19" i="133"/>
  <c r="AC19" i="133"/>
  <c r="AC39" i="133" s="1"/>
  <c r="AD19" i="133"/>
  <c r="AD39" i="133" s="1"/>
  <c r="AE19" i="133"/>
  <c r="AF19" i="133"/>
  <c r="AG19" i="133"/>
  <c r="AH19" i="133"/>
  <c r="AI19" i="133"/>
  <c r="AJ19" i="133"/>
  <c r="C20" i="133"/>
  <c r="C40" i="133" s="1"/>
  <c r="D20" i="133"/>
  <c r="D40" i="133" s="1"/>
  <c r="E20" i="133"/>
  <c r="F20" i="133"/>
  <c r="G20" i="133"/>
  <c r="H20" i="133"/>
  <c r="I20" i="133"/>
  <c r="J20" i="133"/>
  <c r="K20" i="133"/>
  <c r="K40" i="133" s="1"/>
  <c r="L20" i="133"/>
  <c r="L40" i="133" s="1"/>
  <c r="M20" i="133"/>
  <c r="N20" i="133"/>
  <c r="O20" i="133"/>
  <c r="P20" i="133"/>
  <c r="Q20" i="133"/>
  <c r="R20" i="133"/>
  <c r="S20" i="133"/>
  <c r="S40" i="133" s="1"/>
  <c r="T20" i="133"/>
  <c r="T40" i="133" s="1"/>
  <c r="U20" i="133"/>
  <c r="V20" i="133"/>
  <c r="W20" i="133"/>
  <c r="X20" i="133"/>
  <c r="Y20" i="133"/>
  <c r="Z20" i="133"/>
  <c r="AA20" i="133"/>
  <c r="AA40" i="133" s="1"/>
  <c r="AB20" i="133"/>
  <c r="AB40" i="133" s="1"/>
  <c r="AC20" i="133"/>
  <c r="AD20" i="133"/>
  <c r="AE20" i="133"/>
  <c r="AF20" i="133"/>
  <c r="AG20" i="133"/>
  <c r="AH20" i="133"/>
  <c r="AI20" i="133"/>
  <c r="AI40" i="133" s="1"/>
  <c r="AJ20" i="133"/>
  <c r="AJ40" i="133" s="1"/>
  <c r="C22" i="133"/>
  <c r="D22" i="133"/>
  <c r="E22" i="133"/>
  <c r="F22" i="133"/>
  <c r="G22" i="133"/>
  <c r="H22" i="133"/>
  <c r="I22" i="133"/>
  <c r="I42" i="133" s="1"/>
  <c r="J22" i="133"/>
  <c r="J42" i="133" s="1"/>
  <c r="K22" i="133"/>
  <c r="L22" i="133"/>
  <c r="M22" i="133"/>
  <c r="N22" i="133"/>
  <c r="O22" i="133"/>
  <c r="P22" i="133"/>
  <c r="Q22" i="133"/>
  <c r="Q42" i="133" s="1"/>
  <c r="R22" i="133"/>
  <c r="R42" i="133" s="1"/>
  <c r="S22" i="133"/>
  <c r="T22" i="133"/>
  <c r="U22" i="133"/>
  <c r="V22" i="133"/>
  <c r="W22" i="133"/>
  <c r="X22" i="133"/>
  <c r="Y22" i="133"/>
  <c r="Y42" i="133" s="1"/>
  <c r="Z22" i="133"/>
  <c r="Z42" i="133" s="1"/>
  <c r="AA22" i="133"/>
  <c r="AB22" i="133"/>
  <c r="AC22" i="133"/>
  <c r="AD22" i="133"/>
  <c r="AE22" i="133"/>
  <c r="AF22" i="133"/>
  <c r="AG22" i="133"/>
  <c r="AG42" i="133" s="1"/>
  <c r="AH22" i="133"/>
  <c r="AH42" i="133" s="1"/>
  <c r="AI22" i="133"/>
  <c r="AJ22" i="133"/>
  <c r="C24" i="133"/>
  <c r="D24" i="133"/>
  <c r="E24" i="133"/>
  <c r="F24" i="133"/>
  <c r="G24" i="133"/>
  <c r="H24" i="133"/>
  <c r="K24" i="133"/>
  <c r="L24" i="133"/>
  <c r="M24" i="133"/>
  <c r="N24" i="133"/>
  <c r="O24" i="133"/>
  <c r="P24" i="133"/>
  <c r="S24" i="133"/>
  <c r="T24" i="133"/>
  <c r="U24" i="133"/>
  <c r="V24" i="133"/>
  <c r="W24" i="133"/>
  <c r="X24" i="133"/>
  <c r="AA24" i="133"/>
  <c r="AB24" i="133"/>
  <c r="AC24" i="133"/>
  <c r="AD24" i="133"/>
  <c r="AE24" i="133"/>
  <c r="AF24" i="133"/>
  <c r="AI24" i="133"/>
  <c r="AJ24" i="133"/>
  <c r="C25" i="133"/>
  <c r="D25" i="133"/>
  <c r="E25" i="133"/>
  <c r="F25" i="133"/>
  <c r="I25" i="133"/>
  <c r="J25" i="133"/>
  <c r="K25" i="133"/>
  <c r="L25" i="133"/>
  <c r="M25" i="133"/>
  <c r="N25" i="133"/>
  <c r="Q25" i="133"/>
  <c r="R25" i="133"/>
  <c r="S25" i="133"/>
  <c r="T25" i="133"/>
  <c r="U25" i="133"/>
  <c r="V25" i="133"/>
  <c r="Y25" i="133"/>
  <c r="Z25" i="133"/>
  <c r="AA25" i="133"/>
  <c r="AB25" i="133"/>
  <c r="AC25" i="133"/>
  <c r="AD25" i="133"/>
  <c r="AG25" i="133"/>
  <c r="AH25" i="133"/>
  <c r="AI25" i="133"/>
  <c r="AJ25" i="133"/>
  <c r="C27" i="133"/>
  <c r="D27" i="133"/>
  <c r="G27" i="133"/>
  <c r="H27" i="133"/>
  <c r="I27" i="133"/>
  <c r="J27" i="133"/>
  <c r="K27" i="133"/>
  <c r="L27" i="133"/>
  <c r="O27" i="133"/>
  <c r="P27" i="133"/>
  <c r="Q27" i="133"/>
  <c r="R27" i="133"/>
  <c r="S27" i="133"/>
  <c r="T27" i="133"/>
  <c r="W27" i="133"/>
  <c r="X27" i="133"/>
  <c r="Y27" i="133"/>
  <c r="Z27" i="133"/>
  <c r="AA27" i="133"/>
  <c r="AB27" i="133"/>
  <c r="AE27" i="133"/>
  <c r="AF27" i="133"/>
  <c r="AG27" i="133"/>
  <c r="AH27" i="133"/>
  <c r="AI27" i="133"/>
  <c r="AJ27" i="133"/>
  <c r="E28" i="133"/>
  <c r="F28" i="133"/>
  <c r="G28" i="133"/>
  <c r="H28" i="133"/>
  <c r="I28" i="133"/>
  <c r="J28" i="133"/>
  <c r="M28" i="133"/>
  <c r="N28" i="133"/>
  <c r="O28" i="133"/>
  <c r="P28" i="133"/>
  <c r="Q28" i="133"/>
  <c r="R28" i="133"/>
  <c r="U28" i="133"/>
  <c r="V28" i="133"/>
  <c r="W28" i="133"/>
  <c r="X28" i="133"/>
  <c r="Y28" i="133"/>
  <c r="Z28" i="133"/>
  <c r="AC28" i="133"/>
  <c r="AD28" i="133"/>
  <c r="AE28" i="133"/>
  <c r="AF28" i="133"/>
  <c r="AG28" i="133"/>
  <c r="AH28" i="133"/>
  <c r="C30" i="133"/>
  <c r="D30" i="133"/>
  <c r="E30" i="133"/>
  <c r="F30" i="133"/>
  <c r="G30" i="133"/>
  <c r="H30" i="133"/>
  <c r="K30" i="133"/>
  <c r="L30" i="133"/>
  <c r="M30" i="133"/>
  <c r="N30" i="133"/>
  <c r="O30" i="133"/>
  <c r="P30" i="133"/>
  <c r="S30" i="133"/>
  <c r="T30" i="133"/>
  <c r="U30" i="133"/>
  <c r="V30" i="133"/>
  <c r="W30" i="133"/>
  <c r="X30" i="133"/>
  <c r="AA30" i="133"/>
  <c r="AB30" i="133"/>
  <c r="AC30" i="133"/>
  <c r="AD30" i="133"/>
  <c r="AE30" i="133"/>
  <c r="AF30" i="133"/>
  <c r="AI30" i="133"/>
  <c r="AJ30" i="133"/>
  <c r="C31" i="133"/>
  <c r="D31" i="133"/>
  <c r="E31" i="133"/>
  <c r="F31" i="133"/>
  <c r="I31" i="133"/>
  <c r="J31" i="133"/>
  <c r="K31" i="133"/>
  <c r="L31" i="133"/>
  <c r="M31" i="133"/>
  <c r="N31" i="133"/>
  <c r="Q31" i="133"/>
  <c r="R31" i="133"/>
  <c r="S31" i="133"/>
  <c r="T31" i="133"/>
  <c r="U31" i="133"/>
  <c r="V31" i="133"/>
  <c r="Y31" i="133"/>
  <c r="Z31" i="133"/>
  <c r="AA31" i="133"/>
  <c r="AB31" i="133"/>
  <c r="AC31" i="133"/>
  <c r="AD31" i="133"/>
  <c r="AG31" i="133"/>
  <c r="AH31" i="133"/>
  <c r="AI31" i="133"/>
  <c r="AJ31" i="133"/>
  <c r="C33" i="133"/>
  <c r="D33" i="133"/>
  <c r="G33" i="133"/>
  <c r="H33" i="133"/>
  <c r="I33" i="133"/>
  <c r="J33" i="133"/>
  <c r="K33" i="133"/>
  <c r="L33" i="133"/>
  <c r="O33" i="133"/>
  <c r="P33" i="133"/>
  <c r="Q33" i="133"/>
  <c r="R33" i="133"/>
  <c r="S33" i="133"/>
  <c r="T33" i="133"/>
  <c r="W33" i="133"/>
  <c r="X33" i="133"/>
  <c r="Y33" i="133"/>
  <c r="Z33" i="133"/>
  <c r="AA33" i="133"/>
  <c r="AB33" i="133"/>
  <c r="AE33" i="133"/>
  <c r="AF33" i="133"/>
  <c r="AG33" i="133"/>
  <c r="AH33" i="133"/>
  <c r="AI33" i="133"/>
  <c r="AJ33" i="133"/>
  <c r="E34" i="133"/>
  <c r="F34" i="133"/>
  <c r="G34" i="133"/>
  <c r="H34" i="133"/>
  <c r="I34" i="133"/>
  <c r="J34" i="133"/>
  <c r="M34" i="133"/>
  <c r="N34" i="133"/>
  <c r="O34" i="133"/>
  <c r="P34" i="133"/>
  <c r="Q34" i="133"/>
  <c r="R34" i="133"/>
  <c r="U34" i="133"/>
  <c r="V34" i="133"/>
  <c r="W34" i="133"/>
  <c r="X34" i="133"/>
  <c r="Y34" i="133"/>
  <c r="Z34" i="133"/>
  <c r="AC34" i="133"/>
  <c r="AD34" i="133"/>
  <c r="AE34" i="133"/>
  <c r="AF34" i="133"/>
  <c r="AG34" i="133"/>
  <c r="AH34" i="133"/>
  <c r="C36" i="133"/>
  <c r="D36" i="133"/>
  <c r="E36" i="133"/>
  <c r="F36" i="133"/>
  <c r="G36" i="133"/>
  <c r="H36" i="133"/>
  <c r="K36" i="133"/>
  <c r="L36" i="133"/>
  <c r="M36" i="133"/>
  <c r="N36" i="133"/>
  <c r="O36" i="133"/>
  <c r="P36" i="133"/>
  <c r="S36" i="133"/>
  <c r="T36" i="133"/>
  <c r="U36" i="133"/>
  <c r="V36" i="133"/>
  <c r="W36" i="133"/>
  <c r="X36" i="133"/>
  <c r="AA36" i="133"/>
  <c r="AB36" i="133"/>
  <c r="AC36" i="133"/>
  <c r="AD36" i="133"/>
  <c r="AE36" i="133"/>
  <c r="AF36" i="133"/>
  <c r="AI36" i="133"/>
  <c r="AJ36" i="133"/>
  <c r="C37" i="133"/>
  <c r="D37" i="133"/>
  <c r="E37" i="133"/>
  <c r="F37" i="133"/>
  <c r="I37" i="133"/>
  <c r="J37" i="133"/>
  <c r="K37" i="133"/>
  <c r="L37" i="133"/>
  <c r="M37" i="133"/>
  <c r="N37" i="133"/>
  <c r="Q37" i="133"/>
  <c r="R37" i="133"/>
  <c r="S37" i="133"/>
  <c r="T37" i="133"/>
  <c r="U37" i="133"/>
  <c r="V37" i="133"/>
  <c r="Y37" i="133"/>
  <c r="Z37" i="133"/>
  <c r="AA37" i="133"/>
  <c r="AB37" i="133"/>
  <c r="AC37" i="133"/>
  <c r="AD37" i="133"/>
  <c r="AG37" i="133"/>
  <c r="AH37" i="133"/>
  <c r="AI37" i="133"/>
  <c r="AJ37" i="133"/>
  <c r="C39" i="133"/>
  <c r="D39" i="133"/>
  <c r="G39" i="133"/>
  <c r="H39" i="133"/>
  <c r="I39" i="133"/>
  <c r="J39" i="133"/>
  <c r="K39" i="133"/>
  <c r="L39" i="133"/>
  <c r="O39" i="133"/>
  <c r="P39" i="133"/>
  <c r="Q39" i="133"/>
  <c r="R39" i="133"/>
  <c r="S39" i="133"/>
  <c r="T39" i="133"/>
  <c r="W39" i="133"/>
  <c r="X39" i="133"/>
  <c r="Y39" i="133"/>
  <c r="Z39" i="133"/>
  <c r="AA39" i="133"/>
  <c r="AB39" i="133"/>
  <c r="AE39" i="133"/>
  <c r="AF39" i="133"/>
  <c r="AG39" i="133"/>
  <c r="AH39" i="133"/>
  <c r="AI39" i="133"/>
  <c r="AJ39" i="133"/>
  <c r="E40" i="133"/>
  <c r="F40" i="133"/>
  <c r="G40" i="133"/>
  <c r="H40" i="133"/>
  <c r="I40" i="133"/>
  <c r="J40" i="133"/>
  <c r="M40" i="133"/>
  <c r="N40" i="133"/>
  <c r="O40" i="133"/>
  <c r="P40" i="133"/>
  <c r="Q40" i="133"/>
  <c r="R40" i="133"/>
  <c r="U40" i="133"/>
  <c r="V40" i="133"/>
  <c r="W40" i="133"/>
  <c r="X40" i="133"/>
  <c r="Y40" i="133"/>
  <c r="Z40" i="133"/>
  <c r="AC40" i="133"/>
  <c r="AD40" i="133"/>
  <c r="AE40" i="133"/>
  <c r="AF40" i="133"/>
  <c r="AG40" i="133"/>
  <c r="AH40" i="133"/>
  <c r="C42" i="133"/>
  <c r="D42" i="133"/>
  <c r="E42" i="133"/>
  <c r="F42" i="133"/>
  <c r="G42" i="133"/>
  <c r="H42" i="133"/>
  <c r="K42" i="133"/>
  <c r="L42" i="133"/>
  <c r="M42" i="133"/>
  <c r="N42" i="133"/>
  <c r="O42" i="133"/>
  <c r="P42" i="133"/>
  <c r="S42" i="133"/>
  <c r="T42" i="133"/>
  <c r="U42" i="133"/>
  <c r="V42" i="133"/>
  <c r="W42" i="133"/>
  <c r="X42" i="133"/>
  <c r="AA42" i="133"/>
  <c r="AB42" i="133"/>
  <c r="AC42" i="133"/>
  <c r="AD42" i="133"/>
  <c r="AE42" i="133"/>
  <c r="AF42" i="133"/>
  <c r="AI42" i="133"/>
  <c r="AJ42" i="133"/>
  <c r="C4" i="164"/>
  <c r="D4" i="164"/>
  <c r="E4" i="164"/>
  <c r="F4" i="164"/>
  <c r="G4" i="164"/>
  <c r="G24" i="164" s="1"/>
  <c r="H4" i="164"/>
  <c r="H24" i="164" s="1"/>
  <c r="I4" i="164"/>
  <c r="I24" i="164" s="1"/>
  <c r="J4" i="164"/>
  <c r="J24" i="164" s="1"/>
  <c r="K4" i="164"/>
  <c r="L4" i="164"/>
  <c r="M4" i="164"/>
  <c r="N4" i="164"/>
  <c r="O4" i="164"/>
  <c r="O24" i="164" s="1"/>
  <c r="P4" i="164"/>
  <c r="P24" i="164" s="1"/>
  <c r="Q4" i="164"/>
  <c r="Q24" i="164" s="1"/>
  <c r="R4" i="164"/>
  <c r="R24" i="164" s="1"/>
  <c r="S4" i="164"/>
  <c r="T4" i="164"/>
  <c r="U4" i="164"/>
  <c r="V4" i="164"/>
  <c r="C5" i="164"/>
  <c r="C25" i="164" s="1"/>
  <c r="D5" i="164"/>
  <c r="D25" i="164" s="1"/>
  <c r="E5" i="164"/>
  <c r="E25" i="164" s="1"/>
  <c r="F5" i="164"/>
  <c r="F25" i="164" s="1"/>
  <c r="G5" i="164"/>
  <c r="H5" i="164"/>
  <c r="I5" i="164"/>
  <c r="J5" i="164"/>
  <c r="K5" i="164"/>
  <c r="K25" i="164" s="1"/>
  <c r="L5" i="164"/>
  <c r="L25" i="164" s="1"/>
  <c r="M5" i="164"/>
  <c r="M25" i="164" s="1"/>
  <c r="N5" i="164"/>
  <c r="N25" i="164" s="1"/>
  <c r="O5" i="164"/>
  <c r="P5" i="164"/>
  <c r="Q5" i="164"/>
  <c r="R5" i="164"/>
  <c r="S5" i="164"/>
  <c r="S25" i="164" s="1"/>
  <c r="T5" i="164"/>
  <c r="T25" i="164" s="1"/>
  <c r="U5" i="164"/>
  <c r="U25" i="164" s="1"/>
  <c r="V5" i="164"/>
  <c r="V25" i="164" s="1"/>
  <c r="C7" i="164"/>
  <c r="D7" i="164"/>
  <c r="E7" i="164"/>
  <c r="F7" i="164"/>
  <c r="G7" i="164"/>
  <c r="G27" i="164" s="1"/>
  <c r="H7" i="164"/>
  <c r="H27" i="164" s="1"/>
  <c r="I7" i="164"/>
  <c r="I27" i="164" s="1"/>
  <c r="J7" i="164"/>
  <c r="J27" i="164" s="1"/>
  <c r="K7" i="164"/>
  <c r="L7" i="164"/>
  <c r="M7" i="164"/>
  <c r="N7" i="164"/>
  <c r="O7" i="164"/>
  <c r="O27" i="164" s="1"/>
  <c r="P7" i="164"/>
  <c r="P27" i="164" s="1"/>
  <c r="Q7" i="164"/>
  <c r="Q27" i="164" s="1"/>
  <c r="R7" i="164"/>
  <c r="R27" i="164" s="1"/>
  <c r="S7" i="164"/>
  <c r="T7" i="164"/>
  <c r="U7" i="164"/>
  <c r="V7" i="164"/>
  <c r="C8" i="164"/>
  <c r="C28" i="164" s="1"/>
  <c r="D8" i="164"/>
  <c r="D28" i="164" s="1"/>
  <c r="E8" i="164"/>
  <c r="E28" i="164" s="1"/>
  <c r="F8" i="164"/>
  <c r="F28" i="164" s="1"/>
  <c r="G8" i="164"/>
  <c r="H8" i="164"/>
  <c r="I8" i="164"/>
  <c r="J8" i="164"/>
  <c r="K8" i="164"/>
  <c r="K28" i="164" s="1"/>
  <c r="L8" i="164"/>
  <c r="L28" i="164" s="1"/>
  <c r="M8" i="164"/>
  <c r="M28" i="164" s="1"/>
  <c r="N8" i="164"/>
  <c r="N28" i="164" s="1"/>
  <c r="O8" i="164"/>
  <c r="P8" i="164"/>
  <c r="Q8" i="164"/>
  <c r="R8" i="164"/>
  <c r="S8" i="164"/>
  <c r="S28" i="164" s="1"/>
  <c r="T8" i="164"/>
  <c r="T28" i="164" s="1"/>
  <c r="U8" i="164"/>
  <c r="U28" i="164" s="1"/>
  <c r="V8" i="164"/>
  <c r="V28" i="164" s="1"/>
  <c r="C10" i="164"/>
  <c r="D10" i="164"/>
  <c r="E10" i="164"/>
  <c r="F10" i="164"/>
  <c r="G10" i="164"/>
  <c r="G30" i="164" s="1"/>
  <c r="H10" i="164"/>
  <c r="H30" i="164" s="1"/>
  <c r="I10" i="164"/>
  <c r="I30" i="164" s="1"/>
  <c r="J10" i="164"/>
  <c r="J30" i="164" s="1"/>
  <c r="K10" i="164"/>
  <c r="L10" i="164"/>
  <c r="M10" i="164"/>
  <c r="N10" i="164"/>
  <c r="O10" i="164"/>
  <c r="O30" i="164" s="1"/>
  <c r="P10" i="164"/>
  <c r="P30" i="164" s="1"/>
  <c r="Q10" i="164"/>
  <c r="Q30" i="164" s="1"/>
  <c r="R10" i="164"/>
  <c r="R30" i="164" s="1"/>
  <c r="S10" i="164"/>
  <c r="T10" i="164"/>
  <c r="U10" i="164"/>
  <c r="V10" i="164"/>
  <c r="C11" i="164"/>
  <c r="C31" i="164" s="1"/>
  <c r="D11" i="164"/>
  <c r="D31" i="164" s="1"/>
  <c r="E11" i="164"/>
  <c r="E31" i="164" s="1"/>
  <c r="F11" i="164"/>
  <c r="F31" i="164" s="1"/>
  <c r="G11" i="164"/>
  <c r="H11" i="164"/>
  <c r="I11" i="164"/>
  <c r="J11" i="164"/>
  <c r="K11" i="164"/>
  <c r="K31" i="164" s="1"/>
  <c r="L11" i="164"/>
  <c r="L31" i="164" s="1"/>
  <c r="M11" i="164"/>
  <c r="M31" i="164" s="1"/>
  <c r="N11" i="164"/>
  <c r="N31" i="164" s="1"/>
  <c r="O11" i="164"/>
  <c r="P11" i="164"/>
  <c r="Q11" i="164"/>
  <c r="R11" i="164"/>
  <c r="S11" i="164"/>
  <c r="S31" i="164" s="1"/>
  <c r="T11" i="164"/>
  <c r="T31" i="164" s="1"/>
  <c r="U11" i="164"/>
  <c r="U31" i="164" s="1"/>
  <c r="V11" i="164"/>
  <c r="V31" i="164" s="1"/>
  <c r="C13" i="164"/>
  <c r="D13" i="164"/>
  <c r="E13" i="164"/>
  <c r="F13" i="164"/>
  <c r="G13" i="164"/>
  <c r="G33" i="164" s="1"/>
  <c r="H13" i="164"/>
  <c r="H33" i="164" s="1"/>
  <c r="I13" i="164"/>
  <c r="I33" i="164" s="1"/>
  <c r="J13" i="164"/>
  <c r="J33" i="164" s="1"/>
  <c r="K13" i="164"/>
  <c r="L13" i="164"/>
  <c r="M13" i="164"/>
  <c r="N13" i="164"/>
  <c r="O13" i="164"/>
  <c r="O33" i="164" s="1"/>
  <c r="P13" i="164"/>
  <c r="P33" i="164" s="1"/>
  <c r="Q13" i="164"/>
  <c r="Q33" i="164" s="1"/>
  <c r="R13" i="164"/>
  <c r="R33" i="164" s="1"/>
  <c r="S13" i="164"/>
  <c r="T13" i="164"/>
  <c r="U13" i="164"/>
  <c r="V13" i="164"/>
  <c r="C14" i="164"/>
  <c r="C34" i="164" s="1"/>
  <c r="D14" i="164"/>
  <c r="D34" i="164" s="1"/>
  <c r="E14" i="164"/>
  <c r="E34" i="164" s="1"/>
  <c r="F14" i="164"/>
  <c r="F34" i="164" s="1"/>
  <c r="G14" i="164"/>
  <c r="H14" i="164"/>
  <c r="I14" i="164"/>
  <c r="J14" i="164"/>
  <c r="K14" i="164"/>
  <c r="K34" i="164" s="1"/>
  <c r="L14" i="164"/>
  <c r="L34" i="164" s="1"/>
  <c r="M14" i="164"/>
  <c r="M34" i="164" s="1"/>
  <c r="N14" i="164"/>
  <c r="N34" i="164" s="1"/>
  <c r="O14" i="164"/>
  <c r="P14" i="164"/>
  <c r="Q14" i="164"/>
  <c r="R14" i="164"/>
  <c r="S14" i="164"/>
  <c r="S34" i="164" s="1"/>
  <c r="T14" i="164"/>
  <c r="T34" i="164" s="1"/>
  <c r="U14" i="164"/>
  <c r="U34" i="164" s="1"/>
  <c r="V14" i="164"/>
  <c r="V34" i="164" s="1"/>
  <c r="C16" i="164"/>
  <c r="D16" i="164"/>
  <c r="E16" i="164"/>
  <c r="F16" i="164"/>
  <c r="G16" i="164"/>
  <c r="G36" i="164" s="1"/>
  <c r="H16" i="164"/>
  <c r="H36" i="164" s="1"/>
  <c r="I16" i="164"/>
  <c r="I36" i="164" s="1"/>
  <c r="J16" i="164"/>
  <c r="J36" i="164" s="1"/>
  <c r="K16" i="164"/>
  <c r="L16" i="164"/>
  <c r="M16" i="164"/>
  <c r="N16" i="164"/>
  <c r="O16" i="164"/>
  <c r="O36" i="164" s="1"/>
  <c r="P16" i="164"/>
  <c r="P36" i="164" s="1"/>
  <c r="Q16" i="164"/>
  <c r="Q36" i="164" s="1"/>
  <c r="R16" i="164"/>
  <c r="R36" i="164" s="1"/>
  <c r="S16" i="164"/>
  <c r="T16" i="164"/>
  <c r="U16" i="164"/>
  <c r="V16" i="164"/>
  <c r="C17" i="164"/>
  <c r="C37" i="164" s="1"/>
  <c r="D17" i="164"/>
  <c r="D37" i="164" s="1"/>
  <c r="E17" i="164"/>
  <c r="E37" i="164" s="1"/>
  <c r="F17" i="164"/>
  <c r="F37" i="164" s="1"/>
  <c r="G17" i="164"/>
  <c r="H17" i="164"/>
  <c r="I17" i="164"/>
  <c r="J17" i="164"/>
  <c r="K17" i="164"/>
  <c r="K37" i="164" s="1"/>
  <c r="L17" i="164"/>
  <c r="L37" i="164" s="1"/>
  <c r="M17" i="164"/>
  <c r="M37" i="164" s="1"/>
  <c r="N17" i="164"/>
  <c r="N37" i="164" s="1"/>
  <c r="O17" i="164"/>
  <c r="P17" i="164"/>
  <c r="Q17" i="164"/>
  <c r="R17" i="164"/>
  <c r="S17" i="164"/>
  <c r="S37" i="164" s="1"/>
  <c r="T17" i="164"/>
  <c r="T37" i="164" s="1"/>
  <c r="U17" i="164"/>
  <c r="U37" i="164" s="1"/>
  <c r="V17" i="164"/>
  <c r="V37" i="164" s="1"/>
  <c r="C19" i="164"/>
  <c r="D19" i="164"/>
  <c r="E19" i="164"/>
  <c r="F19" i="164"/>
  <c r="G19" i="164"/>
  <c r="G39" i="164" s="1"/>
  <c r="H19" i="164"/>
  <c r="H39" i="164" s="1"/>
  <c r="I19" i="164"/>
  <c r="I39" i="164" s="1"/>
  <c r="J19" i="164"/>
  <c r="J39" i="164" s="1"/>
  <c r="K19" i="164"/>
  <c r="L19" i="164"/>
  <c r="M19" i="164"/>
  <c r="N19" i="164"/>
  <c r="O19" i="164"/>
  <c r="O39" i="164" s="1"/>
  <c r="P19" i="164"/>
  <c r="P39" i="164" s="1"/>
  <c r="Q19" i="164"/>
  <c r="Q39" i="164" s="1"/>
  <c r="R19" i="164"/>
  <c r="R39" i="164" s="1"/>
  <c r="S19" i="164"/>
  <c r="T19" i="164"/>
  <c r="U19" i="164"/>
  <c r="V19" i="164"/>
  <c r="C20" i="164"/>
  <c r="C40" i="164" s="1"/>
  <c r="D20" i="164"/>
  <c r="D40" i="164" s="1"/>
  <c r="E20" i="164"/>
  <c r="E40" i="164" s="1"/>
  <c r="F20" i="164"/>
  <c r="F40" i="164" s="1"/>
  <c r="G20" i="164"/>
  <c r="H20" i="164"/>
  <c r="I20" i="164"/>
  <c r="J20" i="164"/>
  <c r="K20" i="164"/>
  <c r="K40" i="164" s="1"/>
  <c r="L20" i="164"/>
  <c r="L40" i="164" s="1"/>
  <c r="M20" i="164"/>
  <c r="M40" i="164" s="1"/>
  <c r="N20" i="164"/>
  <c r="N40" i="164" s="1"/>
  <c r="O20" i="164"/>
  <c r="P20" i="164"/>
  <c r="Q20" i="164"/>
  <c r="R20" i="164"/>
  <c r="S20" i="164"/>
  <c r="S40" i="164" s="1"/>
  <c r="T20" i="164"/>
  <c r="T40" i="164" s="1"/>
  <c r="U20" i="164"/>
  <c r="U40" i="164" s="1"/>
  <c r="V20" i="164"/>
  <c r="V40" i="164" s="1"/>
  <c r="C22" i="164"/>
  <c r="D22" i="164"/>
  <c r="E22" i="164"/>
  <c r="F22" i="164"/>
  <c r="G22" i="164"/>
  <c r="G42" i="164" s="1"/>
  <c r="H22" i="164"/>
  <c r="H42" i="164" s="1"/>
  <c r="I22" i="164"/>
  <c r="I42" i="164" s="1"/>
  <c r="J22" i="164"/>
  <c r="J42" i="164" s="1"/>
  <c r="K22" i="164"/>
  <c r="L22" i="164"/>
  <c r="M22" i="164"/>
  <c r="N22" i="164"/>
  <c r="O22" i="164"/>
  <c r="O42" i="164" s="1"/>
  <c r="P22" i="164"/>
  <c r="P42" i="164" s="1"/>
  <c r="Q22" i="164"/>
  <c r="Q42" i="164" s="1"/>
  <c r="R22" i="164"/>
  <c r="R42" i="164" s="1"/>
  <c r="S22" i="164"/>
  <c r="T22" i="164"/>
  <c r="U22" i="164"/>
  <c r="V22" i="164"/>
  <c r="C24" i="164"/>
  <c r="D24" i="164"/>
  <c r="E24" i="164"/>
  <c r="F24" i="164"/>
  <c r="K24" i="164"/>
  <c r="L24" i="164"/>
  <c r="M24" i="164"/>
  <c r="N24" i="164"/>
  <c r="S24" i="164"/>
  <c r="T24" i="164"/>
  <c r="U24" i="164"/>
  <c r="V24" i="164"/>
  <c r="G25" i="164"/>
  <c r="H25" i="164"/>
  <c r="I25" i="164"/>
  <c r="J25" i="164"/>
  <c r="O25" i="164"/>
  <c r="P25" i="164"/>
  <c r="Q25" i="164"/>
  <c r="R25" i="164"/>
  <c r="C27" i="164"/>
  <c r="D27" i="164"/>
  <c r="E27" i="164"/>
  <c r="F27" i="164"/>
  <c r="K27" i="164"/>
  <c r="L27" i="164"/>
  <c r="M27" i="164"/>
  <c r="N27" i="164"/>
  <c r="S27" i="164"/>
  <c r="T27" i="164"/>
  <c r="U27" i="164"/>
  <c r="V27" i="164"/>
  <c r="G28" i="164"/>
  <c r="H28" i="164"/>
  <c r="I28" i="164"/>
  <c r="J28" i="164"/>
  <c r="O28" i="164"/>
  <c r="P28" i="164"/>
  <c r="Q28" i="164"/>
  <c r="R28" i="164"/>
  <c r="C30" i="164"/>
  <c r="D30" i="164"/>
  <c r="E30" i="164"/>
  <c r="F30" i="164"/>
  <c r="K30" i="164"/>
  <c r="L30" i="164"/>
  <c r="M30" i="164"/>
  <c r="N30" i="164"/>
  <c r="S30" i="164"/>
  <c r="T30" i="164"/>
  <c r="U30" i="164"/>
  <c r="V30" i="164"/>
  <c r="G31" i="164"/>
  <c r="H31" i="164"/>
  <c r="I31" i="164"/>
  <c r="J31" i="164"/>
  <c r="O31" i="164"/>
  <c r="P31" i="164"/>
  <c r="Q31" i="164"/>
  <c r="R31" i="164"/>
  <c r="C33" i="164"/>
  <c r="D33" i="164"/>
  <c r="E33" i="164"/>
  <c r="F33" i="164"/>
  <c r="K33" i="164"/>
  <c r="L33" i="164"/>
  <c r="M33" i="164"/>
  <c r="N33" i="164"/>
  <c r="S33" i="164"/>
  <c r="T33" i="164"/>
  <c r="U33" i="164"/>
  <c r="V33" i="164"/>
  <c r="G34" i="164"/>
  <c r="H34" i="164"/>
  <c r="I34" i="164"/>
  <c r="J34" i="164"/>
  <c r="O34" i="164"/>
  <c r="P34" i="164"/>
  <c r="Q34" i="164"/>
  <c r="R34" i="164"/>
  <c r="C36" i="164"/>
  <c r="D36" i="164"/>
  <c r="E36" i="164"/>
  <c r="F36" i="164"/>
  <c r="K36" i="164"/>
  <c r="L36" i="164"/>
  <c r="M36" i="164"/>
  <c r="N36" i="164"/>
  <c r="S36" i="164"/>
  <c r="T36" i="164"/>
  <c r="U36" i="164"/>
  <c r="V36" i="164"/>
  <c r="G37" i="164"/>
  <c r="H37" i="164"/>
  <c r="I37" i="164"/>
  <c r="J37" i="164"/>
  <c r="O37" i="164"/>
  <c r="P37" i="164"/>
  <c r="Q37" i="164"/>
  <c r="R37" i="164"/>
  <c r="C39" i="164"/>
  <c r="D39" i="164"/>
  <c r="E39" i="164"/>
  <c r="F39" i="164"/>
  <c r="K39" i="164"/>
  <c r="L39" i="164"/>
  <c r="M39" i="164"/>
  <c r="N39" i="164"/>
  <c r="S39" i="164"/>
  <c r="T39" i="164"/>
  <c r="U39" i="164"/>
  <c r="V39" i="164"/>
  <c r="G40" i="164"/>
  <c r="H40" i="164"/>
  <c r="I40" i="164"/>
  <c r="J40" i="164"/>
  <c r="O40" i="164"/>
  <c r="P40" i="164"/>
  <c r="Q40" i="164"/>
  <c r="R40" i="164"/>
  <c r="C42" i="164"/>
  <c r="D42" i="164"/>
  <c r="E42" i="164"/>
  <c r="F42" i="164"/>
  <c r="K42" i="164"/>
  <c r="L42" i="164"/>
  <c r="M42" i="164"/>
  <c r="N42" i="164"/>
  <c r="S42" i="164"/>
  <c r="T42" i="164"/>
  <c r="U42" i="164"/>
  <c r="V42" i="164"/>
  <c r="C4" i="132"/>
  <c r="D4" i="132"/>
  <c r="E4" i="132"/>
  <c r="F4" i="132"/>
  <c r="G4" i="132"/>
  <c r="H4" i="132"/>
  <c r="H24" i="132" s="1"/>
  <c r="I4" i="132"/>
  <c r="I24" i="132" s="1"/>
  <c r="J4" i="132"/>
  <c r="K4" i="132"/>
  <c r="L4" i="132"/>
  <c r="M4" i="132"/>
  <c r="N4" i="132"/>
  <c r="O4" i="132"/>
  <c r="P4" i="132"/>
  <c r="P24" i="132" s="1"/>
  <c r="Q4" i="132"/>
  <c r="Q24" i="132" s="1"/>
  <c r="R4" i="132"/>
  <c r="S4" i="132"/>
  <c r="T4" i="132"/>
  <c r="U4" i="132"/>
  <c r="V4" i="132"/>
  <c r="W4" i="132"/>
  <c r="X4" i="132"/>
  <c r="X24" i="132" s="1"/>
  <c r="Y4" i="132"/>
  <c r="Y24" i="132" s="1"/>
  <c r="Z4" i="132"/>
  <c r="AA4" i="132"/>
  <c r="AB4" i="132"/>
  <c r="AC4" i="132"/>
  <c r="AD4" i="132"/>
  <c r="AE4" i="132"/>
  <c r="AF4" i="132"/>
  <c r="AF24" i="132" s="1"/>
  <c r="AG4" i="132"/>
  <c r="AG24" i="132" s="1"/>
  <c r="AH4" i="132"/>
  <c r="AI4" i="132"/>
  <c r="AJ4" i="132"/>
  <c r="C5" i="132"/>
  <c r="D5" i="132"/>
  <c r="E5" i="132"/>
  <c r="F5" i="132"/>
  <c r="F25" i="132" s="1"/>
  <c r="G5" i="132"/>
  <c r="G25" i="132" s="1"/>
  <c r="H5" i="132"/>
  <c r="I5" i="132"/>
  <c r="J5" i="132"/>
  <c r="K5" i="132"/>
  <c r="L5" i="132"/>
  <c r="M5" i="132"/>
  <c r="N5" i="132"/>
  <c r="N25" i="132" s="1"/>
  <c r="O5" i="132"/>
  <c r="O25" i="132" s="1"/>
  <c r="P5" i="132"/>
  <c r="Q5" i="132"/>
  <c r="R5" i="132"/>
  <c r="S5" i="132"/>
  <c r="T5" i="132"/>
  <c r="U5" i="132"/>
  <c r="V5" i="132"/>
  <c r="V25" i="132" s="1"/>
  <c r="W5" i="132"/>
  <c r="W25" i="132" s="1"/>
  <c r="X5" i="132"/>
  <c r="Y5" i="132"/>
  <c r="Z5" i="132"/>
  <c r="AA5" i="132"/>
  <c r="AB5" i="132"/>
  <c r="AC5" i="132"/>
  <c r="AD5" i="132"/>
  <c r="AD25" i="132" s="1"/>
  <c r="AE5" i="132"/>
  <c r="AE25" i="132" s="1"/>
  <c r="AF5" i="132"/>
  <c r="AG5" i="132"/>
  <c r="AH5" i="132"/>
  <c r="AI5" i="132"/>
  <c r="AJ5" i="132"/>
  <c r="C7" i="132"/>
  <c r="D7" i="132"/>
  <c r="D27" i="132" s="1"/>
  <c r="E7" i="132"/>
  <c r="E27" i="132" s="1"/>
  <c r="F7" i="132"/>
  <c r="G7" i="132"/>
  <c r="H7" i="132"/>
  <c r="I7" i="132"/>
  <c r="J7" i="132"/>
  <c r="K7" i="132"/>
  <c r="L7" i="132"/>
  <c r="L27" i="132" s="1"/>
  <c r="M7" i="132"/>
  <c r="M27" i="132" s="1"/>
  <c r="N7" i="132"/>
  <c r="O7" i="132"/>
  <c r="P7" i="132"/>
  <c r="Q7" i="132"/>
  <c r="R7" i="132"/>
  <c r="S7" i="132"/>
  <c r="T7" i="132"/>
  <c r="T27" i="132" s="1"/>
  <c r="U7" i="132"/>
  <c r="U27" i="132" s="1"/>
  <c r="V7" i="132"/>
  <c r="W7" i="132"/>
  <c r="X7" i="132"/>
  <c r="Y7" i="132"/>
  <c r="Z7" i="132"/>
  <c r="AA7" i="132"/>
  <c r="AB7" i="132"/>
  <c r="AB27" i="132" s="1"/>
  <c r="AC7" i="132"/>
  <c r="AC27" i="132" s="1"/>
  <c r="AD7" i="132"/>
  <c r="AE7" i="132"/>
  <c r="AF7" i="132"/>
  <c r="AG7" i="132"/>
  <c r="AH7" i="132"/>
  <c r="AI7" i="132"/>
  <c r="AJ7" i="132"/>
  <c r="AJ27" i="132" s="1"/>
  <c r="C8" i="132"/>
  <c r="C28" i="132" s="1"/>
  <c r="D8" i="132"/>
  <c r="E8" i="132"/>
  <c r="F8" i="132"/>
  <c r="G8" i="132"/>
  <c r="H8" i="132"/>
  <c r="I8" i="132"/>
  <c r="J8" i="132"/>
  <c r="J28" i="132" s="1"/>
  <c r="K8" i="132"/>
  <c r="K28" i="132" s="1"/>
  <c r="L8" i="132"/>
  <c r="M8" i="132"/>
  <c r="N8" i="132"/>
  <c r="O8" i="132"/>
  <c r="P8" i="132"/>
  <c r="Q8" i="132"/>
  <c r="R8" i="132"/>
  <c r="R28" i="132" s="1"/>
  <c r="S8" i="132"/>
  <c r="S28" i="132" s="1"/>
  <c r="T8" i="132"/>
  <c r="U8" i="132"/>
  <c r="V8" i="132"/>
  <c r="W8" i="132"/>
  <c r="X8" i="132"/>
  <c r="Y8" i="132"/>
  <c r="Z8" i="132"/>
  <c r="Z28" i="132" s="1"/>
  <c r="AA8" i="132"/>
  <c r="AA28" i="132" s="1"/>
  <c r="AB8" i="132"/>
  <c r="AC8" i="132"/>
  <c r="AD8" i="132"/>
  <c r="AE8" i="132"/>
  <c r="AF8" i="132"/>
  <c r="AG8" i="132"/>
  <c r="AH8" i="132"/>
  <c r="AH28" i="132" s="1"/>
  <c r="AI8" i="132"/>
  <c r="AI28" i="132" s="1"/>
  <c r="AJ8" i="132"/>
  <c r="C10" i="132"/>
  <c r="D10" i="132"/>
  <c r="E10" i="132"/>
  <c r="F10" i="132"/>
  <c r="G10" i="132"/>
  <c r="H10" i="132"/>
  <c r="H30" i="132" s="1"/>
  <c r="I10" i="132"/>
  <c r="I30" i="132" s="1"/>
  <c r="J10" i="132"/>
  <c r="K10" i="132"/>
  <c r="L10" i="132"/>
  <c r="M10" i="132"/>
  <c r="N10" i="132"/>
  <c r="O10" i="132"/>
  <c r="P10" i="132"/>
  <c r="P30" i="132" s="1"/>
  <c r="Q10" i="132"/>
  <c r="Q30" i="132" s="1"/>
  <c r="R10" i="132"/>
  <c r="S10" i="132"/>
  <c r="T10" i="132"/>
  <c r="U10" i="132"/>
  <c r="V10" i="132"/>
  <c r="W10" i="132"/>
  <c r="X10" i="132"/>
  <c r="X30" i="132" s="1"/>
  <c r="Y10" i="132"/>
  <c r="Y30" i="132" s="1"/>
  <c r="Z10" i="132"/>
  <c r="AA10" i="132"/>
  <c r="AB10" i="132"/>
  <c r="AC10" i="132"/>
  <c r="AD10" i="132"/>
  <c r="AE10" i="132"/>
  <c r="AF10" i="132"/>
  <c r="AF30" i="132" s="1"/>
  <c r="AG10" i="132"/>
  <c r="AG30" i="132" s="1"/>
  <c r="AH10" i="132"/>
  <c r="AI10" i="132"/>
  <c r="AJ10" i="132"/>
  <c r="C11" i="132"/>
  <c r="D11" i="132"/>
  <c r="E11" i="132"/>
  <c r="F11" i="132"/>
  <c r="F31" i="132" s="1"/>
  <c r="G11" i="132"/>
  <c r="G31" i="132" s="1"/>
  <c r="H11" i="132"/>
  <c r="I11" i="132"/>
  <c r="J11" i="132"/>
  <c r="K11" i="132"/>
  <c r="L11" i="132"/>
  <c r="M11" i="132"/>
  <c r="N11" i="132"/>
  <c r="N31" i="132" s="1"/>
  <c r="O11" i="132"/>
  <c r="O31" i="132" s="1"/>
  <c r="P11" i="132"/>
  <c r="Q11" i="132"/>
  <c r="R11" i="132"/>
  <c r="S11" i="132"/>
  <c r="T11" i="132"/>
  <c r="U11" i="132"/>
  <c r="V11" i="132"/>
  <c r="V31" i="132" s="1"/>
  <c r="W11" i="132"/>
  <c r="W31" i="132" s="1"/>
  <c r="X11" i="132"/>
  <c r="Y11" i="132"/>
  <c r="Z11" i="132"/>
  <c r="AA11" i="132"/>
  <c r="AB11" i="132"/>
  <c r="AC11" i="132"/>
  <c r="AD11" i="132"/>
  <c r="AD31" i="132" s="1"/>
  <c r="AE11" i="132"/>
  <c r="AE31" i="132" s="1"/>
  <c r="AF11" i="132"/>
  <c r="AG11" i="132"/>
  <c r="AH11" i="132"/>
  <c r="AI11" i="132"/>
  <c r="AJ11" i="132"/>
  <c r="C13" i="132"/>
  <c r="D13" i="132"/>
  <c r="D33" i="132" s="1"/>
  <c r="E13" i="132"/>
  <c r="E33" i="132" s="1"/>
  <c r="F13" i="132"/>
  <c r="G13" i="132"/>
  <c r="H13" i="132"/>
  <c r="I13" i="132"/>
  <c r="J13" i="132"/>
  <c r="K13" i="132"/>
  <c r="L13" i="132"/>
  <c r="L33" i="132" s="1"/>
  <c r="M13" i="132"/>
  <c r="M33" i="132" s="1"/>
  <c r="N13" i="132"/>
  <c r="O13" i="132"/>
  <c r="P13" i="132"/>
  <c r="Q13" i="132"/>
  <c r="R13" i="132"/>
  <c r="S13" i="132"/>
  <c r="T13" i="132"/>
  <c r="T33" i="132" s="1"/>
  <c r="U13" i="132"/>
  <c r="U33" i="132" s="1"/>
  <c r="V13" i="132"/>
  <c r="W13" i="132"/>
  <c r="X13" i="132"/>
  <c r="Y13" i="132"/>
  <c r="Z13" i="132"/>
  <c r="AA13" i="132"/>
  <c r="AB13" i="132"/>
  <c r="AB33" i="132" s="1"/>
  <c r="AC13" i="132"/>
  <c r="AC33" i="132" s="1"/>
  <c r="AD13" i="132"/>
  <c r="AE13" i="132"/>
  <c r="AF13" i="132"/>
  <c r="AG13" i="132"/>
  <c r="AH13" i="132"/>
  <c r="AI13" i="132"/>
  <c r="AJ13" i="132"/>
  <c r="AJ33" i="132" s="1"/>
  <c r="C14" i="132"/>
  <c r="C34" i="132" s="1"/>
  <c r="D14" i="132"/>
  <c r="E14" i="132"/>
  <c r="F14" i="132"/>
  <c r="G14" i="132"/>
  <c r="H14" i="132"/>
  <c r="I14" i="132"/>
  <c r="J14" i="132"/>
  <c r="J34" i="132" s="1"/>
  <c r="K14" i="132"/>
  <c r="K34" i="132" s="1"/>
  <c r="L14" i="132"/>
  <c r="M14" i="132"/>
  <c r="N14" i="132"/>
  <c r="O14" i="132"/>
  <c r="P14" i="132"/>
  <c r="Q14" i="132"/>
  <c r="R14" i="132"/>
  <c r="R34" i="132" s="1"/>
  <c r="S14" i="132"/>
  <c r="S34" i="132" s="1"/>
  <c r="T14" i="132"/>
  <c r="U14" i="132"/>
  <c r="V14" i="132"/>
  <c r="W14" i="132"/>
  <c r="X14" i="132"/>
  <c r="Y14" i="132"/>
  <c r="Z14" i="132"/>
  <c r="Z34" i="132" s="1"/>
  <c r="AA14" i="132"/>
  <c r="AA34" i="132" s="1"/>
  <c r="AB14" i="132"/>
  <c r="AC14" i="132"/>
  <c r="AD14" i="132"/>
  <c r="AE14" i="132"/>
  <c r="AF14" i="132"/>
  <c r="AG14" i="132"/>
  <c r="AH14" i="132"/>
  <c r="AH34" i="132" s="1"/>
  <c r="AI14" i="132"/>
  <c r="AI34" i="132" s="1"/>
  <c r="AJ14" i="132"/>
  <c r="C16" i="132"/>
  <c r="D16" i="132"/>
  <c r="E16" i="132"/>
  <c r="F16" i="132"/>
  <c r="G16" i="132"/>
  <c r="H16" i="132"/>
  <c r="H36" i="132" s="1"/>
  <c r="I16" i="132"/>
  <c r="I36" i="132" s="1"/>
  <c r="J16" i="132"/>
  <c r="K16" i="132"/>
  <c r="L16" i="132"/>
  <c r="M16" i="132"/>
  <c r="N16" i="132"/>
  <c r="O16" i="132"/>
  <c r="P16" i="132"/>
  <c r="P36" i="132" s="1"/>
  <c r="Q16" i="132"/>
  <c r="Q36" i="132" s="1"/>
  <c r="R16" i="132"/>
  <c r="S16" i="132"/>
  <c r="T16" i="132"/>
  <c r="U16" i="132"/>
  <c r="V16" i="132"/>
  <c r="W16" i="132"/>
  <c r="X16" i="132"/>
  <c r="X36" i="132" s="1"/>
  <c r="Y16" i="132"/>
  <c r="Y36" i="132" s="1"/>
  <c r="Z16" i="132"/>
  <c r="AA16" i="132"/>
  <c r="AB16" i="132"/>
  <c r="AC16" i="132"/>
  <c r="AD16" i="132"/>
  <c r="AE16" i="132"/>
  <c r="AF16" i="132"/>
  <c r="AF36" i="132" s="1"/>
  <c r="AG16" i="132"/>
  <c r="AG36" i="132" s="1"/>
  <c r="AH16" i="132"/>
  <c r="AI16" i="132"/>
  <c r="AJ16" i="132"/>
  <c r="C17" i="132"/>
  <c r="D17" i="132"/>
  <c r="E17" i="132"/>
  <c r="F17" i="132"/>
  <c r="F37" i="132" s="1"/>
  <c r="G17" i="132"/>
  <c r="G37" i="132" s="1"/>
  <c r="H17" i="132"/>
  <c r="I17" i="132"/>
  <c r="J17" i="132"/>
  <c r="K17" i="132"/>
  <c r="L17" i="132"/>
  <c r="M17" i="132"/>
  <c r="N17" i="132"/>
  <c r="N37" i="132" s="1"/>
  <c r="O17" i="132"/>
  <c r="O37" i="132" s="1"/>
  <c r="P17" i="132"/>
  <c r="Q17" i="132"/>
  <c r="R17" i="132"/>
  <c r="S17" i="132"/>
  <c r="T17" i="132"/>
  <c r="U17" i="132"/>
  <c r="V17" i="132"/>
  <c r="V37" i="132" s="1"/>
  <c r="W17" i="132"/>
  <c r="W37" i="132" s="1"/>
  <c r="X17" i="132"/>
  <c r="Y17" i="132"/>
  <c r="Z17" i="132"/>
  <c r="AA17" i="132"/>
  <c r="AB17" i="132"/>
  <c r="AC17" i="132"/>
  <c r="AD17" i="132"/>
  <c r="AD37" i="132" s="1"/>
  <c r="AE17" i="132"/>
  <c r="AE37" i="132" s="1"/>
  <c r="AF17" i="132"/>
  <c r="AG17" i="132"/>
  <c r="AH17" i="132"/>
  <c r="AI17" i="132"/>
  <c r="AJ17" i="132"/>
  <c r="C19" i="132"/>
  <c r="D19" i="132"/>
  <c r="D39" i="132" s="1"/>
  <c r="E19" i="132"/>
  <c r="E39" i="132" s="1"/>
  <c r="F19" i="132"/>
  <c r="G19" i="132"/>
  <c r="H19" i="132"/>
  <c r="I19" i="132"/>
  <c r="J19" i="132"/>
  <c r="K19" i="132"/>
  <c r="L19" i="132"/>
  <c r="L39" i="132" s="1"/>
  <c r="M19" i="132"/>
  <c r="M39" i="132" s="1"/>
  <c r="N19" i="132"/>
  <c r="O19" i="132"/>
  <c r="P19" i="132"/>
  <c r="Q19" i="132"/>
  <c r="R19" i="132"/>
  <c r="S19" i="132"/>
  <c r="T19" i="132"/>
  <c r="T39" i="132" s="1"/>
  <c r="U19" i="132"/>
  <c r="U39" i="132" s="1"/>
  <c r="V19" i="132"/>
  <c r="W19" i="132"/>
  <c r="X19" i="132"/>
  <c r="Y19" i="132"/>
  <c r="Z19" i="132"/>
  <c r="AA19" i="132"/>
  <c r="AB19" i="132"/>
  <c r="AB39" i="132" s="1"/>
  <c r="AC19" i="132"/>
  <c r="AC39" i="132" s="1"/>
  <c r="AD19" i="132"/>
  <c r="AE19" i="132"/>
  <c r="AF19" i="132"/>
  <c r="AG19" i="132"/>
  <c r="AH19" i="132"/>
  <c r="AI19" i="132"/>
  <c r="AJ19" i="132"/>
  <c r="AJ39" i="132" s="1"/>
  <c r="C20" i="132"/>
  <c r="C40" i="132" s="1"/>
  <c r="D20" i="132"/>
  <c r="E20" i="132"/>
  <c r="F20" i="132"/>
  <c r="G20" i="132"/>
  <c r="H20" i="132"/>
  <c r="I20" i="132"/>
  <c r="J20" i="132"/>
  <c r="J40" i="132" s="1"/>
  <c r="K20" i="132"/>
  <c r="K40" i="132" s="1"/>
  <c r="L20" i="132"/>
  <c r="M20" i="132"/>
  <c r="N20" i="132"/>
  <c r="O20" i="132"/>
  <c r="P20" i="132"/>
  <c r="Q20" i="132"/>
  <c r="R20" i="132"/>
  <c r="R40" i="132" s="1"/>
  <c r="S20" i="132"/>
  <c r="S40" i="132" s="1"/>
  <c r="T20" i="132"/>
  <c r="U20" i="132"/>
  <c r="V20" i="132"/>
  <c r="W20" i="132"/>
  <c r="X20" i="132"/>
  <c r="Y20" i="132"/>
  <c r="Z20" i="132"/>
  <c r="Z40" i="132" s="1"/>
  <c r="AA20" i="132"/>
  <c r="AA40" i="132" s="1"/>
  <c r="AB20" i="132"/>
  <c r="AC20" i="132"/>
  <c r="AD20" i="132"/>
  <c r="AE20" i="132"/>
  <c r="AF20" i="132"/>
  <c r="AG20" i="132"/>
  <c r="AH20" i="132"/>
  <c r="AH40" i="132" s="1"/>
  <c r="AI20" i="132"/>
  <c r="AI40" i="132" s="1"/>
  <c r="AJ20" i="132"/>
  <c r="C22" i="132"/>
  <c r="D22" i="132"/>
  <c r="E22" i="132"/>
  <c r="F22" i="132"/>
  <c r="G22" i="132"/>
  <c r="H22" i="132"/>
  <c r="H42" i="132" s="1"/>
  <c r="I22" i="132"/>
  <c r="I42" i="132" s="1"/>
  <c r="J22" i="132"/>
  <c r="K22" i="132"/>
  <c r="L22" i="132"/>
  <c r="M22" i="132"/>
  <c r="N22" i="132"/>
  <c r="O22" i="132"/>
  <c r="P22" i="132"/>
  <c r="P42" i="132" s="1"/>
  <c r="Q22" i="132"/>
  <c r="Q42" i="132" s="1"/>
  <c r="R22" i="132"/>
  <c r="S22" i="132"/>
  <c r="T22" i="132"/>
  <c r="U22" i="132"/>
  <c r="V22" i="132"/>
  <c r="W22" i="132"/>
  <c r="X22" i="132"/>
  <c r="X42" i="132" s="1"/>
  <c r="Y22" i="132"/>
  <c r="Y42" i="132" s="1"/>
  <c r="Z22" i="132"/>
  <c r="AA22" i="132"/>
  <c r="AB22" i="132"/>
  <c r="AC22" i="132"/>
  <c r="AD22" i="132"/>
  <c r="AE22" i="132"/>
  <c r="AF22" i="132"/>
  <c r="AF42" i="132" s="1"/>
  <c r="AG22" i="132"/>
  <c r="AG42" i="132" s="1"/>
  <c r="AH22" i="132"/>
  <c r="AI22" i="132"/>
  <c r="AJ22" i="132"/>
  <c r="C24" i="132"/>
  <c r="D24" i="132"/>
  <c r="E24" i="132"/>
  <c r="F24" i="132"/>
  <c r="G24" i="132"/>
  <c r="J24" i="132"/>
  <c r="K24" i="132"/>
  <c r="L24" i="132"/>
  <c r="M24" i="132"/>
  <c r="N24" i="132"/>
  <c r="O24" i="132"/>
  <c r="R24" i="132"/>
  <c r="S24" i="132"/>
  <c r="T24" i="132"/>
  <c r="U24" i="132"/>
  <c r="V24" i="132"/>
  <c r="W24" i="132"/>
  <c r="Z24" i="132"/>
  <c r="AA24" i="132"/>
  <c r="AB24" i="132"/>
  <c r="AC24" i="132"/>
  <c r="AD24" i="132"/>
  <c r="AE24" i="132"/>
  <c r="AH24" i="132"/>
  <c r="AI24" i="132"/>
  <c r="AJ24" i="132"/>
  <c r="C25" i="132"/>
  <c r="D25" i="132"/>
  <c r="E25" i="132"/>
  <c r="H25" i="132"/>
  <c r="I25" i="132"/>
  <c r="J25" i="132"/>
  <c r="K25" i="132"/>
  <c r="L25" i="132"/>
  <c r="M25" i="132"/>
  <c r="P25" i="132"/>
  <c r="Q25" i="132"/>
  <c r="R25" i="132"/>
  <c r="S25" i="132"/>
  <c r="T25" i="132"/>
  <c r="U25" i="132"/>
  <c r="X25" i="132"/>
  <c r="Y25" i="132"/>
  <c r="Z25" i="132"/>
  <c r="AA25" i="132"/>
  <c r="AB25" i="132"/>
  <c r="AC25" i="132"/>
  <c r="AF25" i="132"/>
  <c r="AG25" i="132"/>
  <c r="AH25" i="132"/>
  <c r="AI25" i="132"/>
  <c r="AJ25" i="132"/>
  <c r="C27" i="132"/>
  <c r="F27" i="132"/>
  <c r="G27" i="132"/>
  <c r="H27" i="132"/>
  <c r="I27" i="132"/>
  <c r="J27" i="132"/>
  <c r="K27" i="132"/>
  <c r="N27" i="132"/>
  <c r="O27" i="132"/>
  <c r="P27" i="132"/>
  <c r="Q27" i="132"/>
  <c r="R27" i="132"/>
  <c r="S27" i="132"/>
  <c r="V27" i="132"/>
  <c r="W27" i="132"/>
  <c r="X27" i="132"/>
  <c r="Y27" i="132"/>
  <c r="Z27" i="132"/>
  <c r="AA27" i="132"/>
  <c r="AD27" i="132"/>
  <c r="AE27" i="132"/>
  <c r="AF27" i="132"/>
  <c r="AG27" i="132"/>
  <c r="AH27" i="132"/>
  <c r="AI27" i="132"/>
  <c r="D28" i="132"/>
  <c r="E28" i="132"/>
  <c r="F28" i="132"/>
  <c r="G28" i="132"/>
  <c r="H28" i="132"/>
  <c r="I28" i="132"/>
  <c r="L28" i="132"/>
  <c r="M28" i="132"/>
  <c r="N28" i="132"/>
  <c r="O28" i="132"/>
  <c r="P28" i="132"/>
  <c r="Q28" i="132"/>
  <c r="T28" i="132"/>
  <c r="U28" i="132"/>
  <c r="V28" i="132"/>
  <c r="W28" i="132"/>
  <c r="X28" i="132"/>
  <c r="Y28" i="132"/>
  <c r="AB28" i="132"/>
  <c r="AC28" i="132"/>
  <c r="AD28" i="132"/>
  <c r="AE28" i="132"/>
  <c r="AF28" i="132"/>
  <c r="AG28" i="132"/>
  <c r="AJ28" i="132"/>
  <c r="C30" i="132"/>
  <c r="D30" i="132"/>
  <c r="E30" i="132"/>
  <c r="F30" i="132"/>
  <c r="G30" i="132"/>
  <c r="J30" i="132"/>
  <c r="K30" i="132"/>
  <c r="L30" i="132"/>
  <c r="M30" i="132"/>
  <c r="N30" i="132"/>
  <c r="O30" i="132"/>
  <c r="R30" i="132"/>
  <c r="S30" i="132"/>
  <c r="T30" i="132"/>
  <c r="U30" i="132"/>
  <c r="V30" i="132"/>
  <c r="W30" i="132"/>
  <c r="Z30" i="132"/>
  <c r="AA30" i="132"/>
  <c r="AB30" i="132"/>
  <c r="AC30" i="132"/>
  <c r="AD30" i="132"/>
  <c r="AE30" i="132"/>
  <c r="AH30" i="132"/>
  <c r="AI30" i="132"/>
  <c r="AJ30" i="132"/>
  <c r="C31" i="132"/>
  <c r="D31" i="132"/>
  <c r="E31" i="132"/>
  <c r="H31" i="132"/>
  <c r="I31" i="132"/>
  <c r="J31" i="132"/>
  <c r="K31" i="132"/>
  <c r="L31" i="132"/>
  <c r="M31" i="132"/>
  <c r="P31" i="132"/>
  <c r="Q31" i="132"/>
  <c r="R31" i="132"/>
  <c r="S31" i="132"/>
  <c r="T31" i="132"/>
  <c r="U31" i="132"/>
  <c r="X31" i="132"/>
  <c r="Y31" i="132"/>
  <c r="Z31" i="132"/>
  <c r="AA31" i="132"/>
  <c r="AB31" i="132"/>
  <c r="AC31" i="132"/>
  <c r="AF31" i="132"/>
  <c r="AG31" i="132"/>
  <c r="AH31" i="132"/>
  <c r="AI31" i="132"/>
  <c r="AJ31" i="132"/>
  <c r="C33" i="132"/>
  <c r="F33" i="132"/>
  <c r="G33" i="132"/>
  <c r="H33" i="132"/>
  <c r="I33" i="132"/>
  <c r="J33" i="132"/>
  <c r="K33" i="132"/>
  <c r="N33" i="132"/>
  <c r="O33" i="132"/>
  <c r="P33" i="132"/>
  <c r="Q33" i="132"/>
  <c r="R33" i="132"/>
  <c r="S33" i="132"/>
  <c r="V33" i="132"/>
  <c r="W33" i="132"/>
  <c r="X33" i="132"/>
  <c r="Y33" i="132"/>
  <c r="Z33" i="132"/>
  <c r="AA33" i="132"/>
  <c r="AD33" i="132"/>
  <c r="AE33" i="132"/>
  <c r="AF33" i="132"/>
  <c r="AG33" i="132"/>
  <c r="AH33" i="132"/>
  <c r="AI33" i="132"/>
  <c r="D34" i="132"/>
  <c r="E34" i="132"/>
  <c r="F34" i="132"/>
  <c r="G34" i="132"/>
  <c r="H34" i="132"/>
  <c r="I34" i="132"/>
  <c r="L34" i="132"/>
  <c r="M34" i="132"/>
  <c r="N34" i="132"/>
  <c r="O34" i="132"/>
  <c r="P34" i="132"/>
  <c r="Q34" i="132"/>
  <c r="T34" i="132"/>
  <c r="U34" i="132"/>
  <c r="V34" i="132"/>
  <c r="W34" i="132"/>
  <c r="X34" i="132"/>
  <c r="Y34" i="132"/>
  <c r="AB34" i="132"/>
  <c r="AC34" i="132"/>
  <c r="AD34" i="132"/>
  <c r="AE34" i="132"/>
  <c r="AF34" i="132"/>
  <c r="AG34" i="132"/>
  <c r="AJ34" i="132"/>
  <c r="C36" i="132"/>
  <c r="D36" i="132"/>
  <c r="E36" i="132"/>
  <c r="F36" i="132"/>
  <c r="G36" i="132"/>
  <c r="J36" i="132"/>
  <c r="K36" i="132"/>
  <c r="L36" i="132"/>
  <c r="M36" i="132"/>
  <c r="N36" i="132"/>
  <c r="O36" i="132"/>
  <c r="R36" i="132"/>
  <c r="S36" i="132"/>
  <c r="T36" i="132"/>
  <c r="U36" i="132"/>
  <c r="V36" i="132"/>
  <c r="W36" i="132"/>
  <c r="Z36" i="132"/>
  <c r="AA36" i="132"/>
  <c r="AB36" i="132"/>
  <c r="AC36" i="132"/>
  <c r="AD36" i="132"/>
  <c r="AE36" i="132"/>
  <c r="AH36" i="132"/>
  <c r="AI36" i="132"/>
  <c r="AJ36" i="132"/>
  <c r="C37" i="132"/>
  <c r="D37" i="132"/>
  <c r="E37" i="132"/>
  <c r="H37" i="132"/>
  <c r="I37" i="132"/>
  <c r="J37" i="132"/>
  <c r="K37" i="132"/>
  <c r="L37" i="132"/>
  <c r="M37" i="132"/>
  <c r="P37" i="132"/>
  <c r="Q37" i="132"/>
  <c r="R37" i="132"/>
  <c r="S37" i="132"/>
  <c r="T37" i="132"/>
  <c r="U37" i="132"/>
  <c r="X37" i="132"/>
  <c r="Y37" i="132"/>
  <c r="Z37" i="132"/>
  <c r="AA37" i="132"/>
  <c r="AB37" i="132"/>
  <c r="AC37" i="132"/>
  <c r="AF37" i="132"/>
  <c r="AG37" i="132"/>
  <c r="AH37" i="132"/>
  <c r="AI37" i="132"/>
  <c r="AJ37" i="132"/>
  <c r="C39" i="132"/>
  <c r="F39" i="132"/>
  <c r="G39" i="132"/>
  <c r="H39" i="132"/>
  <c r="I39" i="132"/>
  <c r="J39" i="132"/>
  <c r="K39" i="132"/>
  <c r="N39" i="132"/>
  <c r="O39" i="132"/>
  <c r="P39" i="132"/>
  <c r="Q39" i="132"/>
  <c r="R39" i="132"/>
  <c r="S39" i="132"/>
  <c r="V39" i="132"/>
  <c r="W39" i="132"/>
  <c r="X39" i="132"/>
  <c r="Y39" i="132"/>
  <c r="Z39" i="132"/>
  <c r="AA39" i="132"/>
  <c r="AD39" i="132"/>
  <c r="AE39" i="132"/>
  <c r="AF39" i="132"/>
  <c r="AG39" i="132"/>
  <c r="AH39" i="132"/>
  <c r="AI39" i="132"/>
  <c r="D40" i="132"/>
  <c r="E40" i="132"/>
  <c r="F40" i="132"/>
  <c r="G40" i="132"/>
  <c r="H40" i="132"/>
  <c r="I40" i="132"/>
  <c r="L40" i="132"/>
  <c r="M40" i="132"/>
  <c r="N40" i="132"/>
  <c r="O40" i="132"/>
  <c r="P40" i="132"/>
  <c r="Q40" i="132"/>
  <c r="T40" i="132"/>
  <c r="U40" i="132"/>
  <c r="V40" i="132"/>
  <c r="W40" i="132"/>
  <c r="X40" i="132"/>
  <c r="Y40" i="132"/>
  <c r="AB40" i="132"/>
  <c r="AC40" i="132"/>
  <c r="AD40" i="132"/>
  <c r="AE40" i="132"/>
  <c r="AF40" i="132"/>
  <c r="AG40" i="132"/>
  <c r="AJ40" i="132"/>
  <c r="C42" i="132"/>
  <c r="D42" i="132"/>
  <c r="E42" i="132"/>
  <c r="F42" i="132"/>
  <c r="G42" i="132"/>
  <c r="J42" i="132"/>
  <c r="K42" i="132"/>
  <c r="L42" i="132"/>
  <c r="M42" i="132"/>
  <c r="N42" i="132"/>
  <c r="O42" i="132"/>
  <c r="R42" i="132"/>
  <c r="S42" i="132"/>
  <c r="T42" i="132"/>
  <c r="U42" i="132"/>
  <c r="V42" i="132"/>
  <c r="W42" i="132"/>
  <c r="Z42" i="132"/>
  <c r="AA42" i="132"/>
  <c r="AB42" i="132"/>
  <c r="AC42" i="132"/>
  <c r="AD42" i="132"/>
  <c r="AE42" i="132"/>
  <c r="AH42" i="132"/>
  <c r="AI42" i="132"/>
  <c r="AJ42" i="132"/>
  <c r="C4" i="145"/>
  <c r="D4" i="145"/>
  <c r="E4" i="145"/>
  <c r="F4" i="145"/>
  <c r="G4" i="145"/>
  <c r="H4" i="145"/>
  <c r="I4" i="145"/>
  <c r="J4" i="145"/>
  <c r="J24" i="145" s="1"/>
  <c r="K4" i="145"/>
  <c r="L4" i="145"/>
  <c r="M4" i="145"/>
  <c r="N4" i="145"/>
  <c r="O4" i="145"/>
  <c r="P4" i="145"/>
  <c r="Q4" i="145"/>
  <c r="R4" i="145"/>
  <c r="R24" i="145" s="1"/>
  <c r="S4" i="145"/>
  <c r="T4" i="145"/>
  <c r="U4" i="145"/>
  <c r="V4" i="145"/>
  <c r="V24" i="145" s="1"/>
  <c r="W4" i="145"/>
  <c r="W24" i="145" s="1"/>
  <c r="X4" i="145"/>
  <c r="X24" i="145" s="1"/>
  <c r="Y4" i="145"/>
  <c r="Y24" i="145" s="1"/>
  <c r="Z4" i="145"/>
  <c r="Z24" i="145" s="1"/>
  <c r="AA4" i="145"/>
  <c r="AB4" i="145"/>
  <c r="AC4" i="145"/>
  <c r="AD4" i="145"/>
  <c r="AD24" i="145" s="1"/>
  <c r="AE4" i="145"/>
  <c r="AE24" i="145" s="1"/>
  <c r="AF4" i="145"/>
  <c r="AF24" i="145" s="1"/>
  <c r="AG4" i="145"/>
  <c r="AG24" i="145" s="1"/>
  <c r="AH4" i="145"/>
  <c r="AH24" i="145" s="1"/>
  <c r="AI4" i="145"/>
  <c r="AJ4" i="145"/>
  <c r="AK4" i="145"/>
  <c r="AL4" i="145"/>
  <c r="AL24" i="145" s="1"/>
  <c r="AM4" i="145"/>
  <c r="AM24" i="145" s="1"/>
  <c r="AN4" i="145"/>
  <c r="AN24" i="145" s="1"/>
  <c r="AO4" i="145"/>
  <c r="AO24" i="145" s="1"/>
  <c r="AP4" i="145"/>
  <c r="AP24" i="145" s="1"/>
  <c r="AQ4" i="145"/>
  <c r="AR4" i="145"/>
  <c r="AS4" i="145"/>
  <c r="AT4" i="145"/>
  <c r="AU4" i="145"/>
  <c r="AU24" i="145" s="1"/>
  <c r="AV4" i="145"/>
  <c r="AV24" i="145" s="1"/>
  <c r="AW4" i="145"/>
  <c r="AW24" i="145" s="1"/>
  <c r="AX4" i="145"/>
  <c r="AX24" i="145" s="1"/>
  <c r="AY4" i="145"/>
  <c r="AZ4" i="145"/>
  <c r="BA4" i="145"/>
  <c r="BB4" i="145"/>
  <c r="BC4" i="145"/>
  <c r="BD4" i="145"/>
  <c r="BD24" i="145" s="1"/>
  <c r="BE4" i="145"/>
  <c r="BE24" i="145" s="1"/>
  <c r="BF4" i="145"/>
  <c r="BF24" i="145" s="1"/>
  <c r="BG4" i="145"/>
  <c r="BH4" i="145"/>
  <c r="BI4" i="145"/>
  <c r="BJ4" i="145"/>
  <c r="BK4" i="145"/>
  <c r="C5" i="145"/>
  <c r="D5" i="145"/>
  <c r="D25" i="145" s="1"/>
  <c r="E5" i="145"/>
  <c r="E25" i="145" s="1"/>
  <c r="F5" i="145"/>
  <c r="G5" i="145"/>
  <c r="H5" i="145"/>
  <c r="I5" i="145"/>
  <c r="J5" i="145"/>
  <c r="K5" i="145"/>
  <c r="L5" i="145"/>
  <c r="M5" i="145"/>
  <c r="M25" i="145" s="1"/>
  <c r="N5" i="145"/>
  <c r="O5" i="145"/>
  <c r="P5" i="145"/>
  <c r="Q5" i="145"/>
  <c r="R5" i="145"/>
  <c r="S5" i="145"/>
  <c r="S25" i="145" s="1"/>
  <c r="T5" i="145"/>
  <c r="T25" i="145" s="1"/>
  <c r="U5" i="145"/>
  <c r="U25" i="145" s="1"/>
  <c r="V5" i="145"/>
  <c r="W5" i="145"/>
  <c r="X5" i="145"/>
  <c r="Y5" i="145"/>
  <c r="Y25" i="145" s="1"/>
  <c r="Z5" i="145"/>
  <c r="Z25" i="145" s="1"/>
  <c r="AA5" i="145"/>
  <c r="AA25" i="145" s="1"/>
  <c r="AB5" i="145"/>
  <c r="AB25" i="145" s="1"/>
  <c r="AC5" i="145"/>
  <c r="AC25" i="145" s="1"/>
  <c r="AD5" i="145"/>
  <c r="AE5" i="145"/>
  <c r="AF5" i="145"/>
  <c r="AG5" i="145"/>
  <c r="AG25" i="145" s="1"/>
  <c r="AH5" i="145"/>
  <c r="AH25" i="145" s="1"/>
  <c r="AI5" i="145"/>
  <c r="AI25" i="145" s="1"/>
  <c r="AJ5" i="145"/>
  <c r="AJ25" i="145" s="1"/>
  <c r="AK5" i="145"/>
  <c r="AK25" i="145" s="1"/>
  <c r="AL5" i="145"/>
  <c r="AM5" i="145"/>
  <c r="AN5" i="145"/>
  <c r="AO5" i="145"/>
  <c r="AO25" i="145" s="1"/>
  <c r="AP5" i="145"/>
  <c r="AP25" i="145" s="1"/>
  <c r="AQ5" i="145"/>
  <c r="AQ25" i="145" s="1"/>
  <c r="AR5" i="145"/>
  <c r="AR25" i="145" s="1"/>
  <c r="AS5" i="145"/>
  <c r="AS25" i="145" s="1"/>
  <c r="AT5" i="145"/>
  <c r="AU5" i="145"/>
  <c r="AV5" i="145"/>
  <c r="AW5" i="145"/>
  <c r="AX5" i="145"/>
  <c r="AX25" i="145" s="1"/>
  <c r="AY5" i="145"/>
  <c r="AY25" i="145" s="1"/>
  <c r="AZ5" i="145"/>
  <c r="AZ25" i="145" s="1"/>
  <c r="BA5" i="145"/>
  <c r="BA25" i="145" s="1"/>
  <c r="BB5" i="145"/>
  <c r="BC5" i="145"/>
  <c r="BD5" i="145"/>
  <c r="BE5" i="145"/>
  <c r="BF5" i="145"/>
  <c r="BG5" i="145"/>
  <c r="BG25" i="145" s="1"/>
  <c r="BH5" i="145"/>
  <c r="BH25" i="145" s="1"/>
  <c r="BI5" i="145"/>
  <c r="BI25" i="145" s="1"/>
  <c r="BJ5" i="145"/>
  <c r="BK5" i="145"/>
  <c r="C7" i="145"/>
  <c r="D7" i="145"/>
  <c r="E7" i="145"/>
  <c r="F7" i="145"/>
  <c r="G7" i="145"/>
  <c r="G27" i="145" s="1"/>
  <c r="H7" i="145"/>
  <c r="H27" i="145" s="1"/>
  <c r="I7" i="145"/>
  <c r="J7" i="145"/>
  <c r="K7" i="145"/>
  <c r="L7" i="145"/>
  <c r="M7" i="145"/>
  <c r="N7" i="145"/>
  <c r="N27" i="145" s="1"/>
  <c r="O7" i="145"/>
  <c r="O27" i="145" s="1"/>
  <c r="P7" i="145"/>
  <c r="P27" i="145" s="1"/>
  <c r="Q7" i="145"/>
  <c r="R7" i="145"/>
  <c r="S7" i="145"/>
  <c r="T7" i="145"/>
  <c r="U7" i="145"/>
  <c r="V7" i="145"/>
  <c r="V27" i="145" s="1"/>
  <c r="W7" i="145"/>
  <c r="W27" i="145" s="1"/>
  <c r="X7" i="145"/>
  <c r="X27" i="145" s="1"/>
  <c r="Y7" i="145"/>
  <c r="Z7" i="145"/>
  <c r="AA7" i="145"/>
  <c r="AB7" i="145"/>
  <c r="AB27" i="145" s="1"/>
  <c r="AC7" i="145"/>
  <c r="AC27" i="145" s="1"/>
  <c r="AD7" i="145"/>
  <c r="AD27" i="145" s="1"/>
  <c r="AE7" i="145"/>
  <c r="AE27" i="145" s="1"/>
  <c r="AF7" i="145"/>
  <c r="AF27" i="145" s="1"/>
  <c r="AG7" i="145"/>
  <c r="AH7" i="145"/>
  <c r="AI7" i="145"/>
  <c r="AJ7" i="145"/>
  <c r="AJ27" i="145" s="1"/>
  <c r="AK7" i="145"/>
  <c r="AK27" i="145" s="1"/>
  <c r="AL7" i="145"/>
  <c r="AL27" i="145" s="1"/>
  <c r="AM7" i="145"/>
  <c r="AM27" i="145" s="1"/>
  <c r="AN7" i="145"/>
  <c r="AN27" i="145" s="1"/>
  <c r="AO7" i="145"/>
  <c r="AP7" i="145"/>
  <c r="AQ7" i="145"/>
  <c r="AR7" i="145"/>
  <c r="AR27" i="145" s="1"/>
  <c r="AS7" i="145"/>
  <c r="AS27" i="145" s="1"/>
  <c r="AT7" i="145"/>
  <c r="AT27" i="145" s="1"/>
  <c r="AU7" i="145"/>
  <c r="AU27" i="145" s="1"/>
  <c r="AV7" i="145"/>
  <c r="AV27" i="145" s="1"/>
  <c r="AW7" i="145"/>
  <c r="AX7" i="145"/>
  <c r="AY7" i="145"/>
  <c r="AZ7" i="145"/>
  <c r="BA7" i="145"/>
  <c r="BA27" i="145" s="1"/>
  <c r="BB7" i="145"/>
  <c r="BB27" i="145" s="1"/>
  <c r="BC7" i="145"/>
  <c r="BC27" i="145" s="1"/>
  <c r="BD7" i="145"/>
  <c r="BD27" i="145" s="1"/>
  <c r="BE7" i="145"/>
  <c r="BF7" i="145"/>
  <c r="BG7" i="145"/>
  <c r="BH7" i="145"/>
  <c r="BI7" i="145"/>
  <c r="BJ7" i="145"/>
  <c r="BJ27" i="145" s="1"/>
  <c r="BK7" i="145"/>
  <c r="BK27" i="145" s="1"/>
  <c r="C8" i="145"/>
  <c r="C28" i="145" s="1"/>
  <c r="D8" i="145"/>
  <c r="E8" i="145"/>
  <c r="F8" i="145"/>
  <c r="G8" i="145"/>
  <c r="H8" i="145"/>
  <c r="I8" i="145"/>
  <c r="J8" i="145"/>
  <c r="J28" i="145" s="1"/>
  <c r="K8" i="145"/>
  <c r="K28" i="145" s="1"/>
  <c r="L8" i="145"/>
  <c r="M8" i="145"/>
  <c r="N8" i="145"/>
  <c r="O8" i="145"/>
  <c r="P8" i="145"/>
  <c r="Q8" i="145"/>
  <c r="Q28" i="145" s="1"/>
  <c r="R8" i="145"/>
  <c r="R28" i="145" s="1"/>
  <c r="S8" i="145"/>
  <c r="S28" i="145" s="1"/>
  <c r="T8" i="145"/>
  <c r="U8" i="145"/>
  <c r="V8" i="145"/>
  <c r="W8" i="145"/>
  <c r="X8" i="145"/>
  <c r="Y8" i="145"/>
  <c r="Y28" i="145" s="1"/>
  <c r="Z8" i="145"/>
  <c r="Z28" i="145" s="1"/>
  <c r="AA8" i="145"/>
  <c r="AA28" i="145" s="1"/>
  <c r="AB8" i="145"/>
  <c r="AC8" i="145"/>
  <c r="AD8" i="145"/>
  <c r="AE8" i="145"/>
  <c r="AE28" i="145" s="1"/>
  <c r="AF8" i="145"/>
  <c r="AF28" i="145" s="1"/>
  <c r="AG8" i="145"/>
  <c r="AG28" i="145" s="1"/>
  <c r="AH8" i="145"/>
  <c r="AI8" i="145"/>
  <c r="AI28" i="145" s="1"/>
  <c r="AJ8" i="145"/>
  <c r="AK8" i="145"/>
  <c r="AL8" i="145"/>
  <c r="AM8" i="145"/>
  <c r="AM28" i="145" s="1"/>
  <c r="AN8" i="145"/>
  <c r="AN28" i="145" s="1"/>
  <c r="AO8" i="145"/>
  <c r="AO28" i="145" s="1"/>
  <c r="AP8" i="145"/>
  <c r="AP28" i="145" s="1"/>
  <c r="AQ8" i="145"/>
  <c r="AQ28" i="145" s="1"/>
  <c r="AR8" i="145"/>
  <c r="AS8" i="145"/>
  <c r="AT8" i="145"/>
  <c r="AU8" i="145"/>
  <c r="AU28" i="145" s="1"/>
  <c r="AV8" i="145"/>
  <c r="AV28" i="145" s="1"/>
  <c r="AW8" i="145"/>
  <c r="AW28" i="145" s="1"/>
  <c r="AX8" i="145"/>
  <c r="AX28" i="145" s="1"/>
  <c r="AY8" i="145"/>
  <c r="AY28" i="145" s="1"/>
  <c r="AZ8" i="145"/>
  <c r="BA8" i="145"/>
  <c r="BB8" i="145"/>
  <c r="BC8" i="145"/>
  <c r="BD8" i="145"/>
  <c r="BD28" i="145" s="1"/>
  <c r="BE8" i="145"/>
  <c r="BE28" i="145" s="1"/>
  <c r="BF8" i="145"/>
  <c r="BF28" i="145" s="1"/>
  <c r="BG8" i="145"/>
  <c r="BG28" i="145" s="1"/>
  <c r="BH8" i="145"/>
  <c r="BI8" i="145"/>
  <c r="BJ8" i="145"/>
  <c r="BK8" i="145"/>
  <c r="C10" i="145"/>
  <c r="D10" i="145"/>
  <c r="D30" i="145" s="1"/>
  <c r="E10" i="145"/>
  <c r="E30" i="145" s="1"/>
  <c r="F10" i="145"/>
  <c r="F30" i="145" s="1"/>
  <c r="G10" i="145"/>
  <c r="H10" i="145"/>
  <c r="I10" i="145"/>
  <c r="J10" i="145"/>
  <c r="K10" i="145"/>
  <c r="L10" i="145"/>
  <c r="L30" i="145" s="1"/>
  <c r="M10" i="145"/>
  <c r="M30" i="145" s="1"/>
  <c r="N10" i="145"/>
  <c r="N30" i="145" s="1"/>
  <c r="O10" i="145"/>
  <c r="P10" i="145"/>
  <c r="Q10" i="145"/>
  <c r="R10" i="145"/>
  <c r="S10" i="145"/>
  <c r="T10" i="145"/>
  <c r="T30" i="145" s="1"/>
  <c r="U10" i="145"/>
  <c r="U30" i="145" s="1"/>
  <c r="V10" i="145"/>
  <c r="V30" i="145" s="1"/>
  <c r="W10" i="145"/>
  <c r="X10" i="145"/>
  <c r="Y10" i="145"/>
  <c r="Z10" i="145"/>
  <c r="AA10" i="145"/>
  <c r="AB10" i="145"/>
  <c r="AB30" i="145" s="1"/>
  <c r="AC10" i="145"/>
  <c r="AC30" i="145" s="1"/>
  <c r="AD10" i="145"/>
  <c r="AD30" i="145" s="1"/>
  <c r="AE10" i="145"/>
  <c r="AF10" i="145"/>
  <c r="AG10" i="145"/>
  <c r="AH10" i="145"/>
  <c r="AH30" i="145" s="1"/>
  <c r="AI10" i="145"/>
  <c r="AI30" i="145" s="1"/>
  <c r="AJ10" i="145"/>
  <c r="AJ30" i="145" s="1"/>
  <c r="AK10" i="145"/>
  <c r="AL10" i="145"/>
  <c r="AL30" i="145" s="1"/>
  <c r="AM10" i="145"/>
  <c r="AN10" i="145"/>
  <c r="AO10" i="145"/>
  <c r="AP10" i="145"/>
  <c r="AP30" i="145" s="1"/>
  <c r="AQ10" i="145"/>
  <c r="AQ30" i="145" s="1"/>
  <c r="AR10" i="145"/>
  <c r="AR30" i="145" s="1"/>
  <c r="AS10" i="145"/>
  <c r="AS30" i="145" s="1"/>
  <c r="AT10" i="145"/>
  <c r="AT30" i="145" s="1"/>
  <c r="AU10" i="145"/>
  <c r="AV10" i="145"/>
  <c r="AW10" i="145"/>
  <c r="AX10" i="145"/>
  <c r="AX30" i="145" s="1"/>
  <c r="AY10" i="145"/>
  <c r="AY30" i="145" s="1"/>
  <c r="AZ10" i="145"/>
  <c r="AZ30" i="145" s="1"/>
  <c r="BA10" i="145"/>
  <c r="BA30" i="145" s="1"/>
  <c r="BB10" i="145"/>
  <c r="BB30" i="145" s="1"/>
  <c r="BC10" i="145"/>
  <c r="BD10" i="145"/>
  <c r="BE10" i="145"/>
  <c r="BF10" i="145"/>
  <c r="BG10" i="145"/>
  <c r="BG30" i="145" s="1"/>
  <c r="BH10" i="145"/>
  <c r="BH30" i="145" s="1"/>
  <c r="BI10" i="145"/>
  <c r="BI30" i="145" s="1"/>
  <c r="BJ10" i="145"/>
  <c r="BJ30" i="145" s="1"/>
  <c r="BK10" i="145"/>
  <c r="C11" i="145"/>
  <c r="D11" i="145"/>
  <c r="E11" i="145"/>
  <c r="F11" i="145"/>
  <c r="G11" i="145"/>
  <c r="G31" i="145" s="1"/>
  <c r="H11" i="145"/>
  <c r="H31" i="145" s="1"/>
  <c r="I11" i="145"/>
  <c r="I31" i="145" s="1"/>
  <c r="J11" i="145"/>
  <c r="K11" i="145"/>
  <c r="L11" i="145"/>
  <c r="M11" i="145"/>
  <c r="N11" i="145"/>
  <c r="O11" i="145"/>
  <c r="O31" i="145" s="1"/>
  <c r="P11" i="145"/>
  <c r="P31" i="145" s="1"/>
  <c r="Q11" i="145"/>
  <c r="Q31" i="145" s="1"/>
  <c r="R11" i="145"/>
  <c r="S11" i="145"/>
  <c r="T11" i="145"/>
  <c r="U11" i="145"/>
  <c r="V11" i="145"/>
  <c r="W11" i="145"/>
  <c r="W31" i="145" s="1"/>
  <c r="X11" i="145"/>
  <c r="X31" i="145" s="1"/>
  <c r="Y11" i="145"/>
  <c r="Y31" i="145" s="1"/>
  <c r="Z11" i="145"/>
  <c r="AA11" i="145"/>
  <c r="AB11" i="145"/>
  <c r="AC11" i="145"/>
  <c r="AD11" i="145"/>
  <c r="AE11" i="145"/>
  <c r="AE31" i="145" s="1"/>
  <c r="AF11" i="145"/>
  <c r="AF31" i="145" s="1"/>
  <c r="AG11" i="145"/>
  <c r="AG31" i="145" s="1"/>
  <c r="AH11" i="145"/>
  <c r="AI11" i="145"/>
  <c r="AJ11" i="145"/>
  <c r="AK11" i="145"/>
  <c r="AK31" i="145" s="1"/>
  <c r="AL11" i="145"/>
  <c r="AL31" i="145" s="1"/>
  <c r="AM11" i="145"/>
  <c r="AM31" i="145" s="1"/>
  <c r="AN11" i="145"/>
  <c r="AN31" i="145" s="1"/>
  <c r="AO11" i="145"/>
  <c r="AO31" i="145" s="1"/>
  <c r="AP11" i="145"/>
  <c r="AQ11" i="145"/>
  <c r="AR11" i="145"/>
  <c r="AS11" i="145"/>
  <c r="AS31" i="145" s="1"/>
  <c r="AT11" i="145"/>
  <c r="AT31" i="145" s="1"/>
  <c r="AU11" i="145"/>
  <c r="AU31" i="145" s="1"/>
  <c r="AV11" i="145"/>
  <c r="AV31" i="145" s="1"/>
  <c r="AW11" i="145"/>
  <c r="AW31" i="145" s="1"/>
  <c r="AX11" i="145"/>
  <c r="AY11" i="145"/>
  <c r="AZ11" i="145"/>
  <c r="BA11" i="145"/>
  <c r="BA31" i="145" s="1"/>
  <c r="BB11" i="145"/>
  <c r="BB31" i="145" s="1"/>
  <c r="BC11" i="145"/>
  <c r="BC31" i="145" s="1"/>
  <c r="BD11" i="145"/>
  <c r="BD31" i="145" s="1"/>
  <c r="BE11" i="145"/>
  <c r="BE31" i="145" s="1"/>
  <c r="BF11" i="145"/>
  <c r="BG11" i="145"/>
  <c r="BH11" i="145"/>
  <c r="BI11" i="145"/>
  <c r="BJ11" i="145"/>
  <c r="BJ31" i="145" s="1"/>
  <c r="BK11" i="145"/>
  <c r="BK31" i="145" s="1"/>
  <c r="C13" i="145"/>
  <c r="C33" i="145" s="1"/>
  <c r="D13" i="145"/>
  <c r="D33" i="145" s="1"/>
  <c r="E13" i="145"/>
  <c r="F13" i="145"/>
  <c r="G13" i="145"/>
  <c r="H13" i="145"/>
  <c r="I13" i="145"/>
  <c r="J13" i="145"/>
  <c r="J33" i="145" s="1"/>
  <c r="K13" i="145"/>
  <c r="K33" i="145" s="1"/>
  <c r="L13" i="145"/>
  <c r="L33" i="145" s="1"/>
  <c r="M13" i="145"/>
  <c r="N13" i="145"/>
  <c r="O13" i="145"/>
  <c r="P13" i="145"/>
  <c r="Q13" i="145"/>
  <c r="R13" i="145"/>
  <c r="R33" i="145" s="1"/>
  <c r="S13" i="145"/>
  <c r="S33" i="145" s="1"/>
  <c r="T13" i="145"/>
  <c r="T33" i="145" s="1"/>
  <c r="U13" i="145"/>
  <c r="V13" i="145"/>
  <c r="W13" i="145"/>
  <c r="X13" i="145"/>
  <c r="Y13" i="145"/>
  <c r="Z13" i="145"/>
  <c r="Z33" i="145" s="1"/>
  <c r="AA13" i="145"/>
  <c r="AA33" i="145" s="1"/>
  <c r="AB13" i="145"/>
  <c r="AB33" i="145" s="1"/>
  <c r="AC13" i="145"/>
  <c r="AD13" i="145"/>
  <c r="AE13" i="145"/>
  <c r="AF13" i="145"/>
  <c r="AG13" i="145"/>
  <c r="AH13" i="145"/>
  <c r="AI13" i="145"/>
  <c r="AI33" i="145" s="1"/>
  <c r="AJ13" i="145"/>
  <c r="AJ33" i="145" s="1"/>
  <c r="AK13" i="145"/>
  <c r="AL13" i="145"/>
  <c r="AM13" i="145"/>
  <c r="AN13" i="145"/>
  <c r="AN33" i="145" s="1"/>
  <c r="AO13" i="145"/>
  <c r="AO33" i="145" s="1"/>
  <c r="AP13" i="145"/>
  <c r="AP33" i="145" s="1"/>
  <c r="AQ13" i="145"/>
  <c r="AQ33" i="145" s="1"/>
  <c r="AR13" i="145"/>
  <c r="AR33" i="145" s="1"/>
  <c r="AS13" i="145"/>
  <c r="AT13" i="145"/>
  <c r="AU13" i="145"/>
  <c r="AV13" i="145"/>
  <c r="AV33" i="145" s="1"/>
  <c r="AW13" i="145"/>
  <c r="AW33" i="145" s="1"/>
  <c r="AX13" i="145"/>
  <c r="AX33" i="145" s="1"/>
  <c r="AY13" i="145"/>
  <c r="AY33" i="145" s="1"/>
  <c r="AZ13" i="145"/>
  <c r="AZ33" i="145" s="1"/>
  <c r="BA13" i="145"/>
  <c r="BB13" i="145"/>
  <c r="BC13" i="145"/>
  <c r="BD13" i="145"/>
  <c r="BD33" i="145" s="1"/>
  <c r="BE13" i="145"/>
  <c r="BE33" i="145" s="1"/>
  <c r="BF13" i="145"/>
  <c r="BF33" i="145" s="1"/>
  <c r="BG13" i="145"/>
  <c r="BG33" i="145" s="1"/>
  <c r="BH13" i="145"/>
  <c r="BH33" i="145" s="1"/>
  <c r="BI13" i="145"/>
  <c r="BJ13" i="145"/>
  <c r="BK13" i="145"/>
  <c r="C14" i="145"/>
  <c r="D14" i="145"/>
  <c r="D34" i="145" s="1"/>
  <c r="E14" i="145"/>
  <c r="E34" i="145" s="1"/>
  <c r="F14" i="145"/>
  <c r="F34" i="145" s="1"/>
  <c r="G14" i="145"/>
  <c r="G34" i="145" s="1"/>
  <c r="H14" i="145"/>
  <c r="I14" i="145"/>
  <c r="J14" i="145"/>
  <c r="K14" i="145"/>
  <c r="L14" i="145"/>
  <c r="M14" i="145"/>
  <c r="M34" i="145" s="1"/>
  <c r="N14" i="145"/>
  <c r="N34" i="145" s="1"/>
  <c r="O14" i="145"/>
  <c r="O34" i="145" s="1"/>
  <c r="P14" i="145"/>
  <c r="Q14" i="145"/>
  <c r="R14" i="145"/>
  <c r="S14" i="145"/>
  <c r="T14" i="145"/>
  <c r="U14" i="145"/>
  <c r="U34" i="145" s="1"/>
  <c r="V14" i="145"/>
  <c r="V34" i="145" s="1"/>
  <c r="W14" i="145"/>
  <c r="W34" i="145" s="1"/>
  <c r="X14" i="145"/>
  <c r="Y14" i="145"/>
  <c r="Z14" i="145"/>
  <c r="AA14" i="145"/>
  <c r="AB14" i="145"/>
  <c r="AC14" i="145"/>
  <c r="AD14" i="145"/>
  <c r="AD34" i="145" s="1"/>
  <c r="AE14" i="145"/>
  <c r="AE34" i="145" s="1"/>
  <c r="AF14" i="145"/>
  <c r="AG14" i="145"/>
  <c r="AH14" i="145"/>
  <c r="AI14" i="145"/>
  <c r="AJ14" i="145"/>
  <c r="AK14" i="145"/>
  <c r="AL14" i="145"/>
  <c r="AM14" i="145"/>
  <c r="AM34" i="145" s="1"/>
  <c r="AN14" i="145"/>
  <c r="AO14" i="145"/>
  <c r="AP14" i="145"/>
  <c r="AQ14" i="145"/>
  <c r="AQ34" i="145" s="1"/>
  <c r="AR14" i="145"/>
  <c r="AR34" i="145" s="1"/>
  <c r="AS14" i="145"/>
  <c r="AS34" i="145" s="1"/>
  <c r="AT14" i="145"/>
  <c r="AT34" i="145" s="1"/>
  <c r="AU14" i="145"/>
  <c r="AU34" i="145" s="1"/>
  <c r="AV14" i="145"/>
  <c r="AW14" i="145"/>
  <c r="AX14" i="145"/>
  <c r="AY14" i="145"/>
  <c r="AY34" i="145" s="1"/>
  <c r="AZ14" i="145"/>
  <c r="AZ34" i="145" s="1"/>
  <c r="BA14" i="145"/>
  <c r="BA34" i="145" s="1"/>
  <c r="BB14" i="145"/>
  <c r="BB34" i="145" s="1"/>
  <c r="BC14" i="145"/>
  <c r="BC34" i="145" s="1"/>
  <c r="BD14" i="145"/>
  <c r="BE14" i="145"/>
  <c r="BF14" i="145"/>
  <c r="BG14" i="145"/>
  <c r="BG34" i="145" s="1"/>
  <c r="BH14" i="145"/>
  <c r="BH34" i="145" s="1"/>
  <c r="BI14" i="145"/>
  <c r="BI34" i="145" s="1"/>
  <c r="BJ14" i="145"/>
  <c r="BJ34" i="145" s="1"/>
  <c r="BK14" i="145"/>
  <c r="BK34" i="145" s="1"/>
  <c r="C16" i="145"/>
  <c r="D16" i="145"/>
  <c r="E16" i="145"/>
  <c r="F16" i="145"/>
  <c r="G16" i="145"/>
  <c r="G36" i="145" s="1"/>
  <c r="H16" i="145"/>
  <c r="H36" i="145" s="1"/>
  <c r="I16" i="145"/>
  <c r="I36" i="145" s="1"/>
  <c r="J16" i="145"/>
  <c r="J36" i="145" s="1"/>
  <c r="K16" i="145"/>
  <c r="L16" i="145"/>
  <c r="M16" i="145"/>
  <c r="N16" i="145"/>
  <c r="O16" i="145"/>
  <c r="P16" i="145"/>
  <c r="P36" i="145" s="1"/>
  <c r="Q16" i="145"/>
  <c r="Q36" i="145" s="1"/>
  <c r="R16" i="145"/>
  <c r="R36" i="145" s="1"/>
  <c r="S16" i="145"/>
  <c r="T16" i="145"/>
  <c r="U16" i="145"/>
  <c r="V16" i="145"/>
  <c r="W16" i="145"/>
  <c r="X16" i="145"/>
  <c r="X36" i="145" s="1"/>
  <c r="Y16" i="145"/>
  <c r="Y36" i="145" s="1"/>
  <c r="Z16" i="145"/>
  <c r="Z36" i="145" s="1"/>
  <c r="AA16" i="145"/>
  <c r="AB16" i="145"/>
  <c r="AC16" i="145"/>
  <c r="AD16" i="145"/>
  <c r="AE16" i="145"/>
  <c r="AF16" i="145"/>
  <c r="AG16" i="145"/>
  <c r="AH16" i="145"/>
  <c r="AH36" i="145" s="1"/>
  <c r="AI16" i="145"/>
  <c r="AJ16" i="145"/>
  <c r="AK16" i="145"/>
  <c r="AL16" i="145"/>
  <c r="AM16" i="145"/>
  <c r="AN16" i="145"/>
  <c r="AO16" i="145"/>
  <c r="AP16" i="145"/>
  <c r="AP36" i="145" s="1"/>
  <c r="AQ16" i="145"/>
  <c r="AR16" i="145"/>
  <c r="AS16" i="145"/>
  <c r="AT16" i="145"/>
  <c r="AT36" i="145" s="1"/>
  <c r="AU16" i="145"/>
  <c r="AU36" i="145" s="1"/>
  <c r="AV16" i="145"/>
  <c r="AV36" i="145" s="1"/>
  <c r="AW16" i="145"/>
  <c r="AW36" i="145" s="1"/>
  <c r="AX16" i="145"/>
  <c r="AX36" i="145" s="1"/>
  <c r="AY16" i="145"/>
  <c r="AZ16" i="145"/>
  <c r="BA16" i="145"/>
  <c r="BB16" i="145"/>
  <c r="BB36" i="145" s="1"/>
  <c r="BC16" i="145"/>
  <c r="BC36" i="145" s="1"/>
  <c r="BD16" i="145"/>
  <c r="BD36" i="145" s="1"/>
  <c r="BE16" i="145"/>
  <c r="BE36" i="145" s="1"/>
  <c r="BF16" i="145"/>
  <c r="BF36" i="145" s="1"/>
  <c r="BG16" i="145"/>
  <c r="BH16" i="145"/>
  <c r="BI16" i="145"/>
  <c r="BJ16" i="145"/>
  <c r="BJ36" i="145" s="1"/>
  <c r="BK16" i="145"/>
  <c r="BK36" i="145" s="1"/>
  <c r="C17" i="145"/>
  <c r="C37" i="145" s="1"/>
  <c r="D17" i="145"/>
  <c r="D37" i="145" s="1"/>
  <c r="E17" i="145"/>
  <c r="E37" i="145" s="1"/>
  <c r="F17" i="145"/>
  <c r="G17" i="145"/>
  <c r="H17" i="145"/>
  <c r="I17" i="145"/>
  <c r="J17" i="145"/>
  <c r="J37" i="145" s="1"/>
  <c r="K17" i="145"/>
  <c r="K37" i="145" s="1"/>
  <c r="L17" i="145"/>
  <c r="L37" i="145" s="1"/>
  <c r="M17" i="145"/>
  <c r="M37" i="145" s="1"/>
  <c r="N17" i="145"/>
  <c r="O17" i="145"/>
  <c r="P17" i="145"/>
  <c r="Q17" i="145"/>
  <c r="R17" i="145"/>
  <c r="S17" i="145"/>
  <c r="S37" i="145" s="1"/>
  <c r="T17" i="145"/>
  <c r="T37" i="145" s="1"/>
  <c r="U17" i="145"/>
  <c r="U37" i="145" s="1"/>
  <c r="V17" i="145"/>
  <c r="W17" i="145"/>
  <c r="X17" i="145"/>
  <c r="Y17" i="145"/>
  <c r="Z17" i="145"/>
  <c r="AA17" i="145"/>
  <c r="AB17" i="145"/>
  <c r="AB37" i="145" s="1"/>
  <c r="AC17" i="145"/>
  <c r="AC37" i="145" s="1"/>
  <c r="AD17" i="145"/>
  <c r="AE17" i="145"/>
  <c r="AF17" i="145"/>
  <c r="AG17" i="145"/>
  <c r="AH17" i="145"/>
  <c r="AI17" i="145"/>
  <c r="AJ17" i="145"/>
  <c r="AK17" i="145"/>
  <c r="AK37" i="145" s="1"/>
  <c r="AL17" i="145"/>
  <c r="AM17" i="145"/>
  <c r="AN17" i="145"/>
  <c r="AO17" i="145"/>
  <c r="AP17" i="145"/>
  <c r="AQ17" i="145"/>
  <c r="AQ37" i="145" s="1"/>
  <c r="AR17" i="145"/>
  <c r="AR37" i="145" s="1"/>
  <c r="AS17" i="145"/>
  <c r="AS37" i="145" s="1"/>
  <c r="AT17" i="145"/>
  <c r="AU17" i="145"/>
  <c r="AV17" i="145"/>
  <c r="AW17" i="145"/>
  <c r="AW37" i="145" s="1"/>
  <c r="AX17" i="145"/>
  <c r="AX37" i="145" s="1"/>
  <c r="AY17" i="145"/>
  <c r="AY37" i="145" s="1"/>
  <c r="AZ17" i="145"/>
  <c r="AZ37" i="145" s="1"/>
  <c r="BA17" i="145"/>
  <c r="BA37" i="145" s="1"/>
  <c r="BB17" i="145"/>
  <c r="BC17" i="145"/>
  <c r="BD17" i="145"/>
  <c r="BE17" i="145"/>
  <c r="BE37" i="145" s="1"/>
  <c r="BF17" i="145"/>
  <c r="BF37" i="145" s="1"/>
  <c r="BG17" i="145"/>
  <c r="BG37" i="145" s="1"/>
  <c r="BH17" i="145"/>
  <c r="BH37" i="145" s="1"/>
  <c r="BI17" i="145"/>
  <c r="BI37" i="145" s="1"/>
  <c r="BJ17" i="145"/>
  <c r="BK17" i="145"/>
  <c r="C19" i="145"/>
  <c r="D19" i="145"/>
  <c r="D39" i="145" s="1"/>
  <c r="E19" i="145"/>
  <c r="E39" i="145" s="1"/>
  <c r="F19" i="145"/>
  <c r="F39" i="145" s="1"/>
  <c r="G19" i="145"/>
  <c r="G39" i="145" s="1"/>
  <c r="H19" i="145"/>
  <c r="H39" i="145" s="1"/>
  <c r="I19" i="145"/>
  <c r="J19" i="145"/>
  <c r="K19" i="145"/>
  <c r="L19" i="145"/>
  <c r="M19" i="145"/>
  <c r="M39" i="145" s="1"/>
  <c r="N19" i="145"/>
  <c r="N39" i="145" s="1"/>
  <c r="O19" i="145"/>
  <c r="O39" i="145" s="1"/>
  <c r="P19" i="145"/>
  <c r="P39" i="145" s="1"/>
  <c r="Q19" i="145"/>
  <c r="R19" i="145"/>
  <c r="S19" i="145"/>
  <c r="T19" i="145"/>
  <c r="U19" i="145"/>
  <c r="V19" i="145"/>
  <c r="V39" i="145" s="1"/>
  <c r="W19" i="145"/>
  <c r="W39" i="145" s="1"/>
  <c r="X19" i="145"/>
  <c r="X39" i="145" s="1"/>
  <c r="Y19" i="145"/>
  <c r="Z19" i="145"/>
  <c r="AA19" i="145"/>
  <c r="AB19" i="145"/>
  <c r="AC19" i="145"/>
  <c r="AD19" i="145"/>
  <c r="AE19" i="145"/>
  <c r="AE39" i="145" s="1"/>
  <c r="AF19" i="145"/>
  <c r="AF39" i="145" s="1"/>
  <c r="AG19" i="145"/>
  <c r="AH19" i="145"/>
  <c r="AI19" i="145"/>
  <c r="AJ19" i="145"/>
  <c r="AK19" i="145"/>
  <c r="AL19" i="145"/>
  <c r="AL39" i="145" s="1"/>
  <c r="AM19" i="145"/>
  <c r="AM39" i="145" s="1"/>
  <c r="AN19" i="145"/>
  <c r="AN39" i="145" s="1"/>
  <c r="AO19" i="145"/>
  <c r="AP19" i="145"/>
  <c r="AQ19" i="145"/>
  <c r="AR19" i="145"/>
  <c r="AS19" i="145"/>
  <c r="AT19" i="145"/>
  <c r="AT39" i="145" s="1"/>
  <c r="AU19" i="145"/>
  <c r="AU39" i="145" s="1"/>
  <c r="AV19" i="145"/>
  <c r="AV39" i="145" s="1"/>
  <c r="AW19" i="145"/>
  <c r="AX19" i="145"/>
  <c r="AY19" i="145"/>
  <c r="AZ19" i="145"/>
  <c r="AZ39" i="145" s="1"/>
  <c r="BA19" i="145"/>
  <c r="BA39" i="145" s="1"/>
  <c r="BB19" i="145"/>
  <c r="BB39" i="145" s="1"/>
  <c r="BC19" i="145"/>
  <c r="BC39" i="145" s="1"/>
  <c r="BD19" i="145"/>
  <c r="BD39" i="145" s="1"/>
  <c r="BE19" i="145"/>
  <c r="BF19" i="145"/>
  <c r="BG19" i="145"/>
  <c r="BH19" i="145"/>
  <c r="BH39" i="145" s="1"/>
  <c r="BI19" i="145"/>
  <c r="BI39" i="145" s="1"/>
  <c r="BJ19" i="145"/>
  <c r="BJ39" i="145" s="1"/>
  <c r="BK19" i="145"/>
  <c r="BK39" i="145" s="1"/>
  <c r="C20" i="145"/>
  <c r="C40" i="145" s="1"/>
  <c r="D20" i="145"/>
  <c r="E20" i="145"/>
  <c r="F20" i="145"/>
  <c r="G20" i="145"/>
  <c r="G40" i="145" s="1"/>
  <c r="H20" i="145"/>
  <c r="H40" i="145" s="1"/>
  <c r="I20" i="145"/>
  <c r="I40" i="145" s="1"/>
  <c r="J20" i="145"/>
  <c r="J40" i="145" s="1"/>
  <c r="K20" i="145"/>
  <c r="K40" i="145" s="1"/>
  <c r="L20" i="145"/>
  <c r="M20" i="145"/>
  <c r="N20" i="145"/>
  <c r="O20" i="145"/>
  <c r="P20" i="145"/>
  <c r="P40" i="145" s="1"/>
  <c r="Q20" i="145"/>
  <c r="Q40" i="145" s="1"/>
  <c r="R20" i="145"/>
  <c r="R40" i="145" s="1"/>
  <c r="S20" i="145"/>
  <c r="S40" i="145" s="1"/>
  <c r="T20" i="145"/>
  <c r="U20" i="145"/>
  <c r="V20" i="145"/>
  <c r="W20" i="145"/>
  <c r="X20" i="145"/>
  <c r="X40" i="145" s="1"/>
  <c r="Y20" i="145"/>
  <c r="Y40" i="145" s="1"/>
  <c r="Z20" i="145"/>
  <c r="Z40" i="145" s="1"/>
  <c r="AA20" i="145"/>
  <c r="AA40" i="145" s="1"/>
  <c r="AB20" i="145"/>
  <c r="AC20" i="145"/>
  <c r="AD20" i="145"/>
  <c r="AE20" i="145"/>
  <c r="AF20" i="145"/>
  <c r="AF40" i="145" s="1"/>
  <c r="AG20" i="145"/>
  <c r="AG40" i="145" s="1"/>
  <c r="AH20" i="145"/>
  <c r="AH40" i="145" s="1"/>
  <c r="AI20" i="145"/>
  <c r="AI40" i="145" s="1"/>
  <c r="AJ20" i="145"/>
  <c r="AK20" i="145"/>
  <c r="AL20" i="145"/>
  <c r="AM20" i="145"/>
  <c r="AN20" i="145"/>
  <c r="AN40" i="145" s="1"/>
  <c r="AO20" i="145"/>
  <c r="AO40" i="145" s="1"/>
  <c r="AP20" i="145"/>
  <c r="AP40" i="145" s="1"/>
  <c r="AQ20" i="145"/>
  <c r="AQ40" i="145" s="1"/>
  <c r="AR20" i="145"/>
  <c r="AS20" i="145"/>
  <c r="AT20" i="145"/>
  <c r="AU20" i="145"/>
  <c r="AV20" i="145"/>
  <c r="AV40" i="145" s="1"/>
  <c r="AW20" i="145"/>
  <c r="AW40" i="145" s="1"/>
  <c r="AX20" i="145"/>
  <c r="AX40" i="145" s="1"/>
  <c r="AY20" i="145"/>
  <c r="AY40" i="145" s="1"/>
  <c r="AZ20" i="145"/>
  <c r="BA20" i="145"/>
  <c r="BB20" i="145"/>
  <c r="BC20" i="145"/>
  <c r="BD20" i="145"/>
  <c r="BD40" i="145" s="1"/>
  <c r="BE20" i="145"/>
  <c r="BE40" i="145" s="1"/>
  <c r="BF20" i="145"/>
  <c r="BF40" i="145" s="1"/>
  <c r="BG20" i="145"/>
  <c r="BG40" i="145" s="1"/>
  <c r="BH20" i="145"/>
  <c r="BI20" i="145"/>
  <c r="BJ20" i="145"/>
  <c r="BK20" i="145"/>
  <c r="C22" i="145"/>
  <c r="C42" i="145" s="1"/>
  <c r="D22" i="145"/>
  <c r="D42" i="145" s="1"/>
  <c r="E22" i="145"/>
  <c r="E42" i="145" s="1"/>
  <c r="F22" i="145"/>
  <c r="F42" i="145" s="1"/>
  <c r="G22" i="145"/>
  <c r="H22" i="145"/>
  <c r="I22" i="145"/>
  <c r="J22" i="145"/>
  <c r="K22" i="145"/>
  <c r="K42" i="145" s="1"/>
  <c r="L22" i="145"/>
  <c r="L42" i="145" s="1"/>
  <c r="M22" i="145"/>
  <c r="M42" i="145" s="1"/>
  <c r="N22" i="145"/>
  <c r="N42" i="145" s="1"/>
  <c r="O22" i="145"/>
  <c r="P22" i="145"/>
  <c r="Q22" i="145"/>
  <c r="R22" i="145"/>
  <c r="S22" i="145"/>
  <c r="S42" i="145" s="1"/>
  <c r="T22" i="145"/>
  <c r="T42" i="145" s="1"/>
  <c r="U22" i="145"/>
  <c r="U42" i="145" s="1"/>
  <c r="V22" i="145"/>
  <c r="V42" i="145" s="1"/>
  <c r="W22" i="145"/>
  <c r="X22" i="145"/>
  <c r="Y22" i="145"/>
  <c r="Z22" i="145"/>
  <c r="AA22" i="145"/>
  <c r="AA42" i="145" s="1"/>
  <c r="AB22" i="145"/>
  <c r="AB42" i="145" s="1"/>
  <c r="AC22" i="145"/>
  <c r="AC42" i="145" s="1"/>
  <c r="AD22" i="145"/>
  <c r="AD42" i="145" s="1"/>
  <c r="AE22" i="145"/>
  <c r="AF22" i="145"/>
  <c r="AG22" i="145"/>
  <c r="AH22" i="145"/>
  <c r="AI22" i="145"/>
  <c r="AI42" i="145" s="1"/>
  <c r="AJ22" i="145"/>
  <c r="AJ42" i="145" s="1"/>
  <c r="AK22" i="145"/>
  <c r="AK42" i="145" s="1"/>
  <c r="AL22" i="145"/>
  <c r="AL42" i="145" s="1"/>
  <c r="AM22" i="145"/>
  <c r="AN22" i="145"/>
  <c r="AO22" i="145"/>
  <c r="AP22" i="145"/>
  <c r="AQ22" i="145"/>
  <c r="AQ42" i="145" s="1"/>
  <c r="AR22" i="145"/>
  <c r="AR42" i="145" s="1"/>
  <c r="AS22" i="145"/>
  <c r="AS42" i="145" s="1"/>
  <c r="AT22" i="145"/>
  <c r="AT42" i="145" s="1"/>
  <c r="AU22" i="145"/>
  <c r="AV22" i="145"/>
  <c r="AW22" i="145"/>
  <c r="AX22" i="145"/>
  <c r="AY22" i="145"/>
  <c r="AY42" i="145" s="1"/>
  <c r="AZ22" i="145"/>
  <c r="AZ42" i="145" s="1"/>
  <c r="BA22" i="145"/>
  <c r="BA42" i="145" s="1"/>
  <c r="BB22" i="145"/>
  <c r="BB42" i="145" s="1"/>
  <c r="BC22" i="145"/>
  <c r="BD22" i="145"/>
  <c r="BE22" i="145"/>
  <c r="BF22" i="145"/>
  <c r="BG22" i="145"/>
  <c r="BG42" i="145" s="1"/>
  <c r="BH22" i="145"/>
  <c r="BH42" i="145" s="1"/>
  <c r="BI22" i="145"/>
  <c r="BI42" i="145" s="1"/>
  <c r="BJ22" i="145"/>
  <c r="BJ42" i="145" s="1"/>
  <c r="BK22" i="145"/>
  <c r="C24" i="145"/>
  <c r="D24" i="145"/>
  <c r="E24" i="145"/>
  <c r="F24" i="145"/>
  <c r="G24" i="145"/>
  <c r="H24" i="145"/>
  <c r="I24" i="145"/>
  <c r="K24" i="145"/>
  <c r="L24" i="145"/>
  <c r="M24" i="145"/>
  <c r="N24" i="145"/>
  <c r="O24" i="145"/>
  <c r="P24" i="145"/>
  <c r="Q24" i="145"/>
  <c r="S24" i="145"/>
  <c r="T24" i="145"/>
  <c r="U24" i="145"/>
  <c r="AA24" i="145"/>
  <c r="AB24" i="145"/>
  <c r="AC24" i="145"/>
  <c r="AI24" i="145"/>
  <c r="AJ24" i="145"/>
  <c r="AK24" i="145"/>
  <c r="AQ24" i="145"/>
  <c r="AR24" i="145"/>
  <c r="AS24" i="145"/>
  <c r="AT24" i="145"/>
  <c r="AY24" i="145"/>
  <c r="AZ24" i="145"/>
  <c r="BA24" i="145"/>
  <c r="BB24" i="145"/>
  <c r="BC24" i="145"/>
  <c r="BG24" i="145"/>
  <c r="BH24" i="145"/>
  <c r="BI24" i="145"/>
  <c r="BJ24" i="145"/>
  <c r="BK24" i="145"/>
  <c r="C25" i="145"/>
  <c r="F25" i="145"/>
  <c r="G25" i="145"/>
  <c r="H25" i="145"/>
  <c r="I25" i="145"/>
  <c r="J25" i="145"/>
  <c r="K25" i="145"/>
  <c r="L25" i="145"/>
  <c r="N25" i="145"/>
  <c r="O25" i="145"/>
  <c r="P25" i="145"/>
  <c r="Q25" i="145"/>
  <c r="R25" i="145"/>
  <c r="V25" i="145"/>
  <c r="W25" i="145"/>
  <c r="X25" i="145"/>
  <c r="AD25" i="145"/>
  <c r="AE25" i="145"/>
  <c r="AF25" i="145"/>
  <c r="AL25" i="145"/>
  <c r="AM25" i="145"/>
  <c r="AN25" i="145"/>
  <c r="AT25" i="145"/>
  <c r="AU25" i="145"/>
  <c r="AV25" i="145"/>
  <c r="AW25" i="145"/>
  <c r="BB25" i="145"/>
  <c r="BC25" i="145"/>
  <c r="BD25" i="145"/>
  <c r="BE25" i="145"/>
  <c r="BF25" i="145"/>
  <c r="BJ25" i="145"/>
  <c r="BK25" i="145"/>
  <c r="C27" i="145"/>
  <c r="D27" i="145"/>
  <c r="E27" i="145"/>
  <c r="F27" i="145"/>
  <c r="I27" i="145"/>
  <c r="J27" i="145"/>
  <c r="K27" i="145"/>
  <c r="L27" i="145"/>
  <c r="M27" i="145"/>
  <c r="Q27" i="145"/>
  <c r="R27" i="145"/>
  <c r="S27" i="145"/>
  <c r="T27" i="145"/>
  <c r="U27" i="145"/>
  <c r="Y27" i="145"/>
  <c r="Z27" i="145"/>
  <c r="AA27" i="145"/>
  <c r="AG27" i="145"/>
  <c r="AH27" i="145"/>
  <c r="AI27" i="145"/>
  <c r="AO27" i="145"/>
  <c r="AP27" i="145"/>
  <c r="AQ27" i="145"/>
  <c r="AW27" i="145"/>
  <c r="AX27" i="145"/>
  <c r="AY27" i="145"/>
  <c r="AZ27" i="145"/>
  <c r="BE27" i="145"/>
  <c r="BF27" i="145"/>
  <c r="BG27" i="145"/>
  <c r="BH27" i="145"/>
  <c r="BI27" i="145"/>
  <c r="D28" i="145"/>
  <c r="E28" i="145"/>
  <c r="F28" i="145"/>
  <c r="G28" i="145"/>
  <c r="H28" i="145"/>
  <c r="I28" i="145"/>
  <c r="L28" i="145"/>
  <c r="M28" i="145"/>
  <c r="N28" i="145"/>
  <c r="O28" i="145"/>
  <c r="P28" i="145"/>
  <c r="T28" i="145"/>
  <c r="U28" i="145"/>
  <c r="V28" i="145"/>
  <c r="W28" i="145"/>
  <c r="X28" i="145"/>
  <c r="AB28" i="145"/>
  <c r="AC28" i="145"/>
  <c r="AD28" i="145"/>
  <c r="AH28" i="145"/>
  <c r="AJ28" i="145"/>
  <c r="AK28" i="145"/>
  <c r="AL28" i="145"/>
  <c r="AR28" i="145"/>
  <c r="AS28" i="145"/>
  <c r="AT28" i="145"/>
  <c r="AZ28" i="145"/>
  <c r="BA28" i="145"/>
  <c r="BB28" i="145"/>
  <c r="BC28" i="145"/>
  <c r="BH28" i="145"/>
  <c r="BI28" i="145"/>
  <c r="BJ28" i="145"/>
  <c r="BK28" i="145"/>
  <c r="C30" i="145"/>
  <c r="G30" i="145"/>
  <c r="H30" i="145"/>
  <c r="I30" i="145"/>
  <c r="J30" i="145"/>
  <c r="K30" i="145"/>
  <c r="O30" i="145"/>
  <c r="P30" i="145"/>
  <c r="Q30" i="145"/>
  <c r="R30" i="145"/>
  <c r="S30" i="145"/>
  <c r="W30" i="145"/>
  <c r="X30" i="145"/>
  <c r="Y30" i="145"/>
  <c r="Z30" i="145"/>
  <c r="AA30" i="145"/>
  <c r="AE30" i="145"/>
  <c r="AF30" i="145"/>
  <c r="AG30" i="145"/>
  <c r="AK30" i="145"/>
  <c r="AM30" i="145"/>
  <c r="AN30" i="145"/>
  <c r="AO30" i="145"/>
  <c r="AU30" i="145"/>
  <c r="AV30" i="145"/>
  <c r="AW30" i="145"/>
  <c r="BC30" i="145"/>
  <c r="BD30" i="145"/>
  <c r="BE30" i="145"/>
  <c r="BF30" i="145"/>
  <c r="BK30" i="145"/>
  <c r="C31" i="145"/>
  <c r="D31" i="145"/>
  <c r="E31" i="145"/>
  <c r="F31" i="145"/>
  <c r="J31" i="145"/>
  <c r="K31" i="145"/>
  <c r="L31" i="145"/>
  <c r="M31" i="145"/>
  <c r="N31" i="145"/>
  <c r="R31" i="145"/>
  <c r="S31" i="145"/>
  <c r="T31" i="145"/>
  <c r="U31" i="145"/>
  <c r="V31" i="145"/>
  <c r="Z31" i="145"/>
  <c r="AA31" i="145"/>
  <c r="AB31" i="145"/>
  <c r="AC31" i="145"/>
  <c r="AD31" i="145"/>
  <c r="AH31" i="145"/>
  <c r="AI31" i="145"/>
  <c r="AJ31" i="145"/>
  <c r="AP31" i="145"/>
  <c r="AQ31" i="145"/>
  <c r="AR31" i="145"/>
  <c r="AX31" i="145"/>
  <c r="AY31" i="145"/>
  <c r="AZ31" i="145"/>
  <c r="BF31" i="145"/>
  <c r="BG31" i="145"/>
  <c r="BH31" i="145"/>
  <c r="BI31" i="145"/>
  <c r="E33" i="145"/>
  <c r="F33" i="145"/>
  <c r="G33" i="145"/>
  <c r="H33" i="145"/>
  <c r="I33" i="145"/>
  <c r="M33" i="145"/>
  <c r="N33" i="145"/>
  <c r="O33" i="145"/>
  <c r="P33" i="145"/>
  <c r="Q33" i="145"/>
  <c r="U33" i="145"/>
  <c r="V33" i="145"/>
  <c r="W33" i="145"/>
  <c r="X33" i="145"/>
  <c r="Y33" i="145"/>
  <c r="AC33" i="145"/>
  <c r="AD33" i="145"/>
  <c r="AE33" i="145"/>
  <c r="AF33" i="145"/>
  <c r="AG33" i="145"/>
  <c r="AH33" i="145"/>
  <c r="AK33" i="145"/>
  <c r="AL33" i="145"/>
  <c r="AM33" i="145"/>
  <c r="AS33" i="145"/>
  <c r="AT33" i="145"/>
  <c r="AU33" i="145"/>
  <c r="BA33" i="145"/>
  <c r="BB33" i="145"/>
  <c r="BC33" i="145"/>
  <c r="BI33" i="145"/>
  <c r="BJ33" i="145"/>
  <c r="BK33" i="145"/>
  <c r="C34" i="145"/>
  <c r="H34" i="145"/>
  <c r="I34" i="145"/>
  <c r="J34" i="145"/>
  <c r="K34" i="145"/>
  <c r="L34" i="145"/>
  <c r="P34" i="145"/>
  <c r="Q34" i="145"/>
  <c r="R34" i="145"/>
  <c r="S34" i="145"/>
  <c r="T34" i="145"/>
  <c r="X34" i="145"/>
  <c r="Y34" i="145"/>
  <c r="Z34" i="145"/>
  <c r="AA34" i="145"/>
  <c r="AB34" i="145"/>
  <c r="AC34" i="145"/>
  <c r="AF34" i="145"/>
  <c r="AG34" i="145"/>
  <c r="AH34" i="145"/>
  <c r="AI34" i="145"/>
  <c r="AJ34" i="145"/>
  <c r="AK34" i="145"/>
  <c r="AL34" i="145"/>
  <c r="AN34" i="145"/>
  <c r="AO34" i="145"/>
  <c r="AP34" i="145"/>
  <c r="AV34" i="145"/>
  <c r="AW34" i="145"/>
  <c r="AX34" i="145"/>
  <c r="BD34" i="145"/>
  <c r="BE34" i="145"/>
  <c r="BF34" i="145"/>
  <c r="C36" i="145"/>
  <c r="D36" i="145"/>
  <c r="E36" i="145"/>
  <c r="F36" i="145"/>
  <c r="K36" i="145"/>
  <c r="L36" i="145"/>
  <c r="M36" i="145"/>
  <c r="N36" i="145"/>
  <c r="O36" i="145"/>
  <c r="S36" i="145"/>
  <c r="T36" i="145"/>
  <c r="U36" i="145"/>
  <c r="V36" i="145"/>
  <c r="W36" i="145"/>
  <c r="AA36" i="145"/>
  <c r="AB36" i="145"/>
  <c r="AC36" i="145"/>
  <c r="AD36" i="145"/>
  <c r="AE36" i="145"/>
  <c r="AF36" i="145"/>
  <c r="AG36" i="145"/>
  <c r="AI36" i="145"/>
  <c r="AJ36" i="145"/>
  <c r="AK36" i="145"/>
  <c r="AL36" i="145"/>
  <c r="AM36" i="145"/>
  <c r="AN36" i="145"/>
  <c r="AO36" i="145"/>
  <c r="AQ36" i="145"/>
  <c r="AR36" i="145"/>
  <c r="AS36" i="145"/>
  <c r="AY36" i="145"/>
  <c r="AZ36" i="145"/>
  <c r="BA36" i="145"/>
  <c r="BG36" i="145"/>
  <c r="BH36" i="145"/>
  <c r="BI36" i="145"/>
  <c r="F37" i="145"/>
  <c r="G37" i="145"/>
  <c r="H37" i="145"/>
  <c r="I37" i="145"/>
  <c r="N37" i="145"/>
  <c r="O37" i="145"/>
  <c r="P37" i="145"/>
  <c r="Q37" i="145"/>
  <c r="R37" i="145"/>
  <c r="V37" i="145"/>
  <c r="W37" i="145"/>
  <c r="X37" i="145"/>
  <c r="Y37" i="145"/>
  <c r="Z37" i="145"/>
  <c r="AA37" i="145"/>
  <c r="AD37" i="145"/>
  <c r="AE37" i="145"/>
  <c r="AF37" i="145"/>
  <c r="AG37" i="145"/>
  <c r="AH37" i="145"/>
  <c r="AI37" i="145"/>
  <c r="AJ37" i="145"/>
  <c r="AL37" i="145"/>
  <c r="AM37" i="145"/>
  <c r="AN37" i="145"/>
  <c r="AO37" i="145"/>
  <c r="AP37" i="145"/>
  <c r="AT37" i="145"/>
  <c r="AU37" i="145"/>
  <c r="AV37" i="145"/>
  <c r="BB37" i="145"/>
  <c r="BC37" i="145"/>
  <c r="BD37" i="145"/>
  <c r="BJ37" i="145"/>
  <c r="BK37" i="145"/>
  <c r="C39" i="145"/>
  <c r="I39" i="145"/>
  <c r="J39" i="145"/>
  <c r="K39" i="145"/>
  <c r="L39" i="145"/>
  <c r="Q39" i="145"/>
  <c r="R39" i="145"/>
  <c r="S39" i="145"/>
  <c r="T39" i="145"/>
  <c r="U39" i="145"/>
  <c r="Y39" i="145"/>
  <c r="Z39" i="145"/>
  <c r="AA39" i="145"/>
  <c r="AB39" i="145"/>
  <c r="AC39" i="145"/>
  <c r="AD39" i="145"/>
  <c r="AG39" i="145"/>
  <c r="AH39" i="145"/>
  <c r="AI39" i="145"/>
  <c r="AJ39" i="145"/>
  <c r="AK39" i="145"/>
  <c r="AO39" i="145"/>
  <c r="AP39" i="145"/>
  <c r="AQ39" i="145"/>
  <c r="AR39" i="145"/>
  <c r="AS39" i="145"/>
  <c r="AW39" i="145"/>
  <c r="AX39" i="145"/>
  <c r="AY39" i="145"/>
  <c r="BE39" i="145"/>
  <c r="BF39" i="145"/>
  <c r="BG39" i="145"/>
  <c r="D40" i="145"/>
  <c r="E40" i="145"/>
  <c r="F40" i="145"/>
  <c r="L40" i="145"/>
  <c r="M40" i="145"/>
  <c r="N40" i="145"/>
  <c r="O40" i="145"/>
  <c r="T40" i="145"/>
  <c r="U40" i="145"/>
  <c r="V40" i="145"/>
  <c r="W40" i="145"/>
  <c r="AB40" i="145"/>
  <c r="AC40" i="145"/>
  <c r="AD40" i="145"/>
  <c r="AE40" i="145"/>
  <c r="AJ40" i="145"/>
  <c r="AK40" i="145"/>
  <c r="AL40" i="145"/>
  <c r="AM40" i="145"/>
  <c r="AR40" i="145"/>
  <c r="AS40" i="145"/>
  <c r="AT40" i="145"/>
  <c r="AU40" i="145"/>
  <c r="AZ40" i="145"/>
  <c r="BA40" i="145"/>
  <c r="BB40" i="145"/>
  <c r="BC40" i="145"/>
  <c r="BH40" i="145"/>
  <c r="BI40" i="145"/>
  <c r="BJ40" i="145"/>
  <c r="BK40" i="145"/>
  <c r="G42" i="145"/>
  <c r="H42" i="145"/>
  <c r="I42" i="145"/>
  <c r="J42" i="145"/>
  <c r="O42" i="145"/>
  <c r="P42" i="145"/>
  <c r="Q42" i="145"/>
  <c r="R42" i="145"/>
  <c r="W42" i="145"/>
  <c r="X42" i="145"/>
  <c r="Y42" i="145"/>
  <c r="Z42" i="145"/>
  <c r="AE42" i="145"/>
  <c r="AF42" i="145"/>
  <c r="AG42" i="145"/>
  <c r="AH42" i="145"/>
  <c r="AM42" i="145"/>
  <c r="AN42" i="145"/>
  <c r="AO42" i="145"/>
  <c r="AP42" i="145"/>
  <c r="AU42" i="145"/>
  <c r="AV42" i="145"/>
  <c r="AW42" i="145"/>
  <c r="AX42" i="145"/>
  <c r="BC42" i="145"/>
  <c r="BD42" i="145"/>
  <c r="BE42" i="145"/>
  <c r="BF42" i="145"/>
  <c r="BK42" i="145"/>
  <c r="C3" i="144"/>
  <c r="D3" i="144"/>
  <c r="E3" i="144"/>
  <c r="F3" i="144"/>
  <c r="G3" i="144"/>
  <c r="H3" i="144"/>
  <c r="I3" i="144"/>
  <c r="J3" i="144"/>
  <c r="K3" i="144"/>
  <c r="L3" i="144"/>
  <c r="M3" i="144"/>
  <c r="N3" i="144"/>
  <c r="O3" i="144"/>
  <c r="P3" i="144"/>
  <c r="Q3" i="144"/>
  <c r="R3" i="144"/>
  <c r="S3" i="144"/>
  <c r="T3" i="144"/>
  <c r="U3" i="144"/>
  <c r="V3" i="144"/>
  <c r="W3" i="144"/>
  <c r="X3" i="144"/>
  <c r="Y3" i="144"/>
  <c r="Z3" i="144"/>
  <c r="AA3" i="144"/>
  <c r="AB3" i="144"/>
  <c r="AC3" i="144"/>
  <c r="AD3" i="144"/>
  <c r="AE3" i="144"/>
  <c r="AF3" i="144"/>
  <c r="AG3" i="144"/>
  <c r="AH3" i="144"/>
  <c r="AI3" i="144"/>
  <c r="AJ3" i="144"/>
  <c r="AK3" i="144"/>
  <c r="AL3" i="144"/>
  <c r="AM3" i="144"/>
  <c r="AN3" i="144"/>
  <c r="AO3" i="144"/>
  <c r="AP3" i="144"/>
  <c r="AQ3" i="144"/>
  <c r="AR3" i="144"/>
  <c r="AS3" i="144"/>
  <c r="AT3" i="144"/>
  <c r="AU3" i="144"/>
  <c r="AV3" i="144"/>
  <c r="AW3" i="144"/>
  <c r="AX3" i="144"/>
  <c r="AY3" i="144"/>
  <c r="AZ3" i="144"/>
  <c r="BA3" i="144"/>
  <c r="BB3" i="144"/>
  <c r="BC3" i="144"/>
  <c r="BD3" i="144"/>
  <c r="BE3" i="144"/>
  <c r="BF3" i="144"/>
  <c r="BG3" i="144"/>
  <c r="BH3" i="144"/>
  <c r="BI3" i="144"/>
  <c r="BJ3" i="144"/>
  <c r="BK3" i="144"/>
  <c r="C4" i="144"/>
  <c r="D4" i="144"/>
  <c r="E4" i="144"/>
  <c r="F4" i="144"/>
  <c r="G4" i="144"/>
  <c r="H4" i="144"/>
  <c r="I4" i="144"/>
  <c r="J4" i="144"/>
  <c r="K4" i="144"/>
  <c r="L4" i="144"/>
  <c r="M4" i="144"/>
  <c r="N4" i="144"/>
  <c r="O4" i="144"/>
  <c r="P4" i="144"/>
  <c r="Q4" i="144"/>
  <c r="R4" i="144"/>
  <c r="S4" i="144"/>
  <c r="T4" i="144"/>
  <c r="U4" i="144"/>
  <c r="V4" i="144"/>
  <c r="W4" i="144"/>
  <c r="X4" i="144"/>
  <c r="Y4" i="144"/>
  <c r="Z4" i="144"/>
  <c r="AA4" i="144"/>
  <c r="AB4" i="144"/>
  <c r="AC4" i="144"/>
  <c r="AD4" i="144"/>
  <c r="AE4" i="144"/>
  <c r="AF4" i="144"/>
  <c r="AG4" i="144"/>
  <c r="AH4" i="144"/>
  <c r="AI4" i="144"/>
  <c r="AJ4" i="144"/>
  <c r="AK4" i="144"/>
  <c r="AL4" i="144"/>
  <c r="AM4" i="144"/>
  <c r="AN4" i="144"/>
  <c r="AO4" i="144"/>
  <c r="AP4" i="144"/>
  <c r="AQ4" i="144"/>
  <c r="AR4" i="144"/>
  <c r="AS4" i="144"/>
  <c r="AT4" i="144"/>
  <c r="AU4" i="144"/>
  <c r="AV4" i="144"/>
  <c r="AW4" i="144"/>
  <c r="AX4" i="144"/>
  <c r="AY4" i="144"/>
  <c r="AZ4" i="144"/>
  <c r="BA4" i="144"/>
  <c r="BB4" i="144"/>
  <c r="BC4" i="144"/>
  <c r="BD4" i="144"/>
  <c r="BE4" i="144"/>
  <c r="BF4" i="144"/>
  <c r="BG4" i="144"/>
  <c r="BH4" i="144"/>
  <c r="BI4" i="144"/>
  <c r="BJ4" i="144"/>
  <c r="BK4" i="144"/>
  <c r="C6" i="144"/>
  <c r="D6" i="144"/>
  <c r="E6" i="144"/>
  <c r="F6" i="144"/>
  <c r="G6" i="144"/>
  <c r="H6" i="144"/>
  <c r="I6" i="144"/>
  <c r="J6" i="144"/>
  <c r="K6" i="144"/>
  <c r="L6" i="144"/>
  <c r="M6" i="144"/>
  <c r="N6" i="144"/>
  <c r="O6" i="144"/>
  <c r="P6" i="144"/>
  <c r="Q6" i="144"/>
  <c r="R6" i="144"/>
  <c r="S6" i="144"/>
  <c r="T6" i="144"/>
  <c r="U6" i="144"/>
  <c r="V6" i="144"/>
  <c r="W6" i="144"/>
  <c r="X6" i="144"/>
  <c r="Y6" i="144"/>
  <c r="Z6" i="144"/>
  <c r="AA6" i="144"/>
  <c r="AB6" i="144"/>
  <c r="AC6" i="144"/>
  <c r="AD6" i="144"/>
  <c r="AE6" i="144"/>
  <c r="AF6" i="144"/>
  <c r="AG6" i="144"/>
  <c r="AH6" i="144"/>
  <c r="AI6" i="144"/>
  <c r="AJ6" i="144"/>
  <c r="AK6" i="144"/>
  <c r="AL6" i="144"/>
  <c r="AM6" i="144"/>
  <c r="AN6" i="144"/>
  <c r="AO6" i="144"/>
  <c r="AP6" i="144"/>
  <c r="AQ6" i="144"/>
  <c r="AR6" i="144"/>
  <c r="AS6" i="144"/>
  <c r="AT6" i="144"/>
  <c r="AU6" i="144"/>
  <c r="AV6" i="144"/>
  <c r="AW6" i="144"/>
  <c r="AX6" i="144"/>
  <c r="AY6" i="144"/>
  <c r="AZ6" i="144"/>
  <c r="BA6" i="144"/>
  <c r="BB6" i="144"/>
  <c r="BC6" i="144"/>
  <c r="BD6" i="144"/>
  <c r="BE6" i="144"/>
  <c r="BF6" i="144"/>
  <c r="BG6" i="144"/>
  <c r="BH6" i="144"/>
  <c r="BI6" i="144"/>
  <c r="BJ6" i="144"/>
  <c r="BK6" i="144"/>
  <c r="C7" i="144"/>
  <c r="D7" i="144"/>
  <c r="E7" i="144"/>
  <c r="F7" i="144"/>
  <c r="G7" i="144"/>
  <c r="H7" i="144"/>
  <c r="I7" i="144"/>
  <c r="J7" i="144"/>
  <c r="K7" i="144"/>
  <c r="L7" i="144"/>
  <c r="M7" i="144"/>
  <c r="N7" i="144"/>
  <c r="O7" i="144"/>
  <c r="P7" i="144"/>
  <c r="Q7" i="144"/>
  <c r="R7" i="144"/>
  <c r="S7" i="144"/>
  <c r="T7" i="144"/>
  <c r="U7" i="144"/>
  <c r="V7" i="144"/>
  <c r="W7" i="144"/>
  <c r="X7" i="144"/>
  <c r="Y7" i="144"/>
  <c r="Z7" i="144"/>
  <c r="AA7" i="144"/>
  <c r="AB7" i="144"/>
  <c r="AC7" i="144"/>
  <c r="AD7" i="144"/>
  <c r="AE7" i="144"/>
  <c r="AF7" i="144"/>
  <c r="AG7" i="144"/>
  <c r="AH7" i="144"/>
  <c r="AI7" i="144"/>
  <c r="AJ7" i="144"/>
  <c r="AK7" i="144"/>
  <c r="AL7" i="144"/>
  <c r="AM7" i="144"/>
  <c r="AN7" i="144"/>
  <c r="AO7" i="144"/>
  <c r="AP7" i="144"/>
  <c r="AQ7" i="144"/>
  <c r="AR7" i="144"/>
  <c r="AS7" i="144"/>
  <c r="AT7" i="144"/>
  <c r="AU7" i="144"/>
  <c r="AV7" i="144"/>
  <c r="AW7" i="144"/>
  <c r="AX7" i="144"/>
  <c r="AY7" i="144"/>
  <c r="AZ7" i="144"/>
  <c r="BA7" i="144"/>
  <c r="BB7" i="144"/>
  <c r="BC7" i="144"/>
  <c r="BD7" i="144"/>
  <c r="BE7" i="144"/>
  <c r="BF7" i="144"/>
  <c r="BG7" i="144"/>
  <c r="BH7" i="144"/>
  <c r="BI7" i="144"/>
  <c r="BJ7" i="144"/>
  <c r="BK7" i="144"/>
  <c r="C9" i="144"/>
  <c r="D9" i="144"/>
  <c r="E9" i="144"/>
  <c r="F9" i="144"/>
  <c r="G9" i="144"/>
  <c r="H9" i="144"/>
  <c r="I9" i="144"/>
  <c r="J9" i="144"/>
  <c r="K9" i="144"/>
  <c r="L9" i="144"/>
  <c r="M9" i="144"/>
  <c r="N9" i="144"/>
  <c r="O9" i="144"/>
  <c r="P9" i="144"/>
  <c r="Q9" i="144"/>
  <c r="R9" i="144"/>
  <c r="S9" i="144"/>
  <c r="T9" i="144"/>
  <c r="U9" i="144"/>
  <c r="V9" i="144"/>
  <c r="W9" i="144"/>
  <c r="X9" i="144"/>
  <c r="Y9" i="144"/>
  <c r="Z9" i="144"/>
  <c r="AA9" i="144"/>
  <c r="AB9" i="144"/>
  <c r="AC9" i="144"/>
  <c r="AD9" i="144"/>
  <c r="AE9" i="144"/>
  <c r="AF9" i="144"/>
  <c r="AG9" i="144"/>
  <c r="AH9" i="144"/>
  <c r="AI9" i="144"/>
  <c r="AJ9" i="144"/>
  <c r="AK9" i="144"/>
  <c r="AL9" i="144"/>
  <c r="AM9" i="144"/>
  <c r="AN9" i="144"/>
  <c r="AO9" i="144"/>
  <c r="AP9" i="144"/>
  <c r="AQ9" i="144"/>
  <c r="AR9" i="144"/>
  <c r="AS9" i="144"/>
  <c r="AT9" i="144"/>
  <c r="AU9" i="144"/>
  <c r="AV9" i="144"/>
  <c r="AW9" i="144"/>
  <c r="AX9" i="144"/>
  <c r="AY9" i="144"/>
  <c r="AZ9" i="144"/>
  <c r="BA9" i="144"/>
  <c r="BB9" i="144"/>
  <c r="BC9" i="144"/>
  <c r="BD9" i="144"/>
  <c r="BE9" i="144"/>
  <c r="BF9" i="144"/>
  <c r="BG9" i="144"/>
  <c r="BH9" i="144"/>
  <c r="BI9" i="144"/>
  <c r="BJ9" i="144"/>
  <c r="BK9" i="144"/>
  <c r="C10" i="144"/>
  <c r="D10" i="144"/>
  <c r="E10" i="144"/>
  <c r="F10" i="144"/>
  <c r="G10" i="144"/>
  <c r="H10" i="144"/>
  <c r="I10" i="144"/>
  <c r="J10" i="144"/>
  <c r="K10" i="144"/>
  <c r="L10" i="144"/>
  <c r="M10" i="144"/>
  <c r="N10" i="144"/>
  <c r="O10" i="144"/>
  <c r="P10" i="144"/>
  <c r="Q10" i="144"/>
  <c r="R10" i="144"/>
  <c r="S10" i="144"/>
  <c r="T10" i="144"/>
  <c r="U10" i="144"/>
  <c r="V10" i="144"/>
  <c r="W10" i="144"/>
  <c r="X10" i="144"/>
  <c r="Y10" i="144"/>
  <c r="Z10" i="144"/>
  <c r="AA10" i="144"/>
  <c r="AB10" i="144"/>
  <c r="AC10" i="144"/>
  <c r="AD10" i="144"/>
  <c r="AE10" i="144"/>
  <c r="AF10" i="144"/>
  <c r="AG10" i="144"/>
  <c r="AH10" i="144"/>
  <c r="AI10" i="144"/>
  <c r="AJ10" i="144"/>
  <c r="AK10" i="144"/>
  <c r="AL10" i="144"/>
  <c r="AM10" i="144"/>
  <c r="AN10" i="144"/>
  <c r="AO10" i="144"/>
  <c r="AP10" i="144"/>
  <c r="AQ10" i="144"/>
  <c r="AR10" i="144"/>
  <c r="AS10" i="144"/>
  <c r="AT10" i="144"/>
  <c r="AU10" i="144"/>
  <c r="AV10" i="144"/>
  <c r="AW10" i="144"/>
  <c r="AX10" i="144"/>
  <c r="AY10" i="144"/>
  <c r="AZ10" i="144"/>
  <c r="BA10" i="144"/>
  <c r="BB10" i="144"/>
  <c r="BC10" i="144"/>
  <c r="BD10" i="144"/>
  <c r="BE10" i="144"/>
  <c r="BF10" i="144"/>
  <c r="BG10" i="144"/>
  <c r="BH10" i="144"/>
  <c r="BI10" i="144"/>
  <c r="BJ10" i="144"/>
  <c r="BK10" i="144"/>
  <c r="C12" i="144"/>
  <c r="D12" i="144"/>
  <c r="E12" i="144"/>
  <c r="F12" i="144"/>
  <c r="G12" i="144"/>
  <c r="H12" i="144"/>
  <c r="I12" i="144"/>
  <c r="J12" i="144"/>
  <c r="K12" i="144"/>
  <c r="L12" i="144"/>
  <c r="M12" i="144"/>
  <c r="N12" i="144"/>
  <c r="O12" i="144"/>
  <c r="P12" i="144"/>
  <c r="Q12" i="144"/>
  <c r="R12" i="144"/>
  <c r="S12" i="144"/>
  <c r="T12" i="144"/>
  <c r="U12" i="144"/>
  <c r="V12" i="144"/>
  <c r="W12" i="144"/>
  <c r="X12" i="144"/>
  <c r="Y12" i="144"/>
  <c r="Z12" i="144"/>
  <c r="AA12" i="144"/>
  <c r="AB12" i="144"/>
  <c r="AC12" i="144"/>
  <c r="AD12" i="144"/>
  <c r="AE12" i="144"/>
  <c r="AF12" i="144"/>
  <c r="AG12" i="144"/>
  <c r="AH12" i="144"/>
  <c r="AI12" i="144"/>
  <c r="AJ12" i="144"/>
  <c r="AK12" i="144"/>
  <c r="AL12" i="144"/>
  <c r="AM12" i="144"/>
  <c r="AN12" i="144"/>
  <c r="AO12" i="144"/>
  <c r="AP12" i="144"/>
  <c r="AQ12" i="144"/>
  <c r="AR12" i="144"/>
  <c r="AS12" i="144"/>
  <c r="AT12" i="144"/>
  <c r="AU12" i="144"/>
  <c r="AV12" i="144"/>
  <c r="AW12" i="144"/>
  <c r="AX12" i="144"/>
  <c r="AY12" i="144"/>
  <c r="AZ12" i="144"/>
  <c r="BA12" i="144"/>
  <c r="BB12" i="144"/>
  <c r="BC12" i="144"/>
  <c r="BD12" i="144"/>
  <c r="BE12" i="144"/>
  <c r="BF12" i="144"/>
  <c r="BG12" i="144"/>
  <c r="BH12" i="144"/>
  <c r="BI12" i="144"/>
  <c r="BJ12" i="144"/>
  <c r="BK12" i="144"/>
  <c r="C13" i="144"/>
  <c r="D13" i="144"/>
  <c r="E13" i="144"/>
  <c r="F13" i="144"/>
  <c r="G13" i="144"/>
  <c r="H13" i="144"/>
  <c r="I13" i="144"/>
  <c r="J13" i="144"/>
  <c r="K13" i="144"/>
  <c r="L13" i="144"/>
  <c r="M13" i="144"/>
  <c r="N13" i="144"/>
  <c r="O13" i="144"/>
  <c r="P13" i="144"/>
  <c r="Q13" i="144"/>
  <c r="R13" i="144"/>
  <c r="S13" i="144"/>
  <c r="T13" i="144"/>
  <c r="U13" i="144"/>
  <c r="V13" i="144"/>
  <c r="W13" i="144"/>
  <c r="X13" i="144"/>
  <c r="Y13" i="144"/>
  <c r="Z13" i="144"/>
  <c r="AA13" i="144"/>
  <c r="AB13" i="144"/>
  <c r="AC13" i="144"/>
  <c r="AD13" i="144"/>
  <c r="AE13" i="144"/>
  <c r="AF13" i="144"/>
  <c r="AG13" i="144"/>
  <c r="AH13" i="144"/>
  <c r="AI13" i="144"/>
  <c r="AJ13" i="144"/>
  <c r="AK13" i="144"/>
  <c r="AL13" i="144"/>
  <c r="AM13" i="144"/>
  <c r="AN13" i="144"/>
  <c r="AO13" i="144"/>
  <c r="AP13" i="144"/>
  <c r="AQ13" i="144"/>
  <c r="AR13" i="144"/>
  <c r="AS13" i="144"/>
  <c r="AT13" i="144"/>
  <c r="AU13" i="144"/>
  <c r="AV13" i="144"/>
  <c r="AW13" i="144"/>
  <c r="AX13" i="144"/>
  <c r="AY13" i="144"/>
  <c r="AZ13" i="144"/>
  <c r="BA13" i="144"/>
  <c r="BB13" i="144"/>
  <c r="BC13" i="144"/>
  <c r="BD13" i="144"/>
  <c r="BE13" i="144"/>
  <c r="BF13" i="144"/>
  <c r="BG13" i="144"/>
  <c r="BH13" i="144"/>
  <c r="BI13" i="144"/>
  <c r="BJ13" i="144"/>
  <c r="BK13" i="144"/>
  <c r="C15" i="144"/>
  <c r="D15" i="144"/>
  <c r="E15" i="144"/>
  <c r="F15" i="144"/>
  <c r="G15" i="144"/>
  <c r="H15" i="144"/>
  <c r="I15" i="144"/>
  <c r="J15" i="144"/>
  <c r="K15" i="144"/>
  <c r="L15" i="144"/>
  <c r="M15" i="144"/>
  <c r="N15" i="144"/>
  <c r="O15" i="144"/>
  <c r="P15" i="144"/>
  <c r="Q15" i="144"/>
  <c r="R15" i="144"/>
  <c r="S15" i="144"/>
  <c r="T15" i="144"/>
  <c r="U15" i="144"/>
  <c r="V15" i="144"/>
  <c r="W15" i="144"/>
  <c r="X15" i="144"/>
  <c r="Y15" i="144"/>
  <c r="Z15" i="144"/>
  <c r="AA15" i="144"/>
  <c r="AB15" i="144"/>
  <c r="AC15" i="144"/>
  <c r="AD15" i="144"/>
  <c r="AE15" i="144"/>
  <c r="AF15" i="144"/>
  <c r="AG15" i="144"/>
  <c r="AH15" i="144"/>
  <c r="AI15" i="144"/>
  <c r="AJ15" i="144"/>
  <c r="AK15" i="144"/>
  <c r="AL15" i="144"/>
  <c r="AM15" i="144"/>
  <c r="AN15" i="144"/>
  <c r="AO15" i="144"/>
  <c r="AP15" i="144"/>
  <c r="AQ15" i="144"/>
  <c r="AR15" i="144"/>
  <c r="AS15" i="144"/>
  <c r="AT15" i="144"/>
  <c r="AU15" i="144"/>
  <c r="AV15" i="144"/>
  <c r="AW15" i="144"/>
  <c r="AX15" i="144"/>
  <c r="AY15" i="144"/>
  <c r="AZ15" i="144"/>
  <c r="BA15" i="144"/>
  <c r="BB15" i="144"/>
  <c r="BC15" i="144"/>
  <c r="BD15" i="144"/>
  <c r="BE15" i="144"/>
  <c r="BF15" i="144"/>
  <c r="BG15" i="144"/>
  <c r="BH15" i="144"/>
  <c r="BI15" i="144"/>
  <c r="BJ15" i="144"/>
  <c r="BK15" i="144"/>
  <c r="C16" i="144"/>
  <c r="D16" i="144"/>
  <c r="E16" i="144"/>
  <c r="F16" i="144"/>
  <c r="G16" i="144"/>
  <c r="H16" i="144"/>
  <c r="I16" i="144"/>
  <c r="J16" i="144"/>
  <c r="K16" i="144"/>
  <c r="L16" i="144"/>
  <c r="M16" i="144"/>
  <c r="N16" i="144"/>
  <c r="O16" i="144"/>
  <c r="P16" i="144"/>
  <c r="Q16" i="144"/>
  <c r="R16" i="144"/>
  <c r="S16" i="144"/>
  <c r="T16" i="144"/>
  <c r="U16" i="144"/>
  <c r="V16" i="144"/>
  <c r="W16" i="144"/>
  <c r="X16" i="144"/>
  <c r="Y16" i="144"/>
  <c r="Z16" i="144"/>
  <c r="AA16" i="144"/>
  <c r="AB16" i="144"/>
  <c r="AC16" i="144"/>
  <c r="AD16" i="144"/>
  <c r="AE16" i="144"/>
  <c r="AF16" i="144"/>
  <c r="AG16" i="144"/>
  <c r="AH16" i="144"/>
  <c r="AI16" i="144"/>
  <c r="AJ16" i="144"/>
  <c r="AK16" i="144"/>
  <c r="AL16" i="144"/>
  <c r="AM16" i="144"/>
  <c r="AN16" i="144"/>
  <c r="AO16" i="144"/>
  <c r="AP16" i="144"/>
  <c r="AQ16" i="144"/>
  <c r="AR16" i="144"/>
  <c r="AS16" i="144"/>
  <c r="AT16" i="144"/>
  <c r="AU16" i="144"/>
  <c r="AV16" i="144"/>
  <c r="AW16" i="144"/>
  <c r="AX16" i="144"/>
  <c r="AY16" i="144"/>
  <c r="AZ16" i="144"/>
  <c r="BA16" i="144"/>
  <c r="BB16" i="144"/>
  <c r="BC16" i="144"/>
  <c r="BD16" i="144"/>
  <c r="BE16" i="144"/>
  <c r="BF16" i="144"/>
  <c r="BG16" i="144"/>
  <c r="BH16" i="144"/>
  <c r="BI16" i="144"/>
  <c r="BJ16" i="144"/>
  <c r="BK16" i="144"/>
  <c r="C18" i="144"/>
  <c r="D18" i="144"/>
  <c r="E18" i="144"/>
  <c r="F18" i="144"/>
  <c r="G18" i="144"/>
  <c r="H18" i="144"/>
  <c r="I18" i="144"/>
  <c r="J18" i="144"/>
  <c r="K18" i="144"/>
  <c r="L18" i="144"/>
  <c r="M18" i="144"/>
  <c r="N18" i="144"/>
  <c r="O18" i="144"/>
  <c r="P18" i="144"/>
  <c r="Q18" i="144"/>
  <c r="R18" i="144"/>
  <c r="S18" i="144"/>
  <c r="T18" i="144"/>
  <c r="U18" i="144"/>
  <c r="V18" i="144"/>
  <c r="W18" i="144"/>
  <c r="X18" i="144"/>
  <c r="Y18" i="144"/>
  <c r="Z18" i="144"/>
  <c r="AA18" i="144"/>
  <c r="AB18" i="144"/>
  <c r="AC18" i="144"/>
  <c r="AD18" i="144"/>
  <c r="AE18" i="144"/>
  <c r="AF18" i="144"/>
  <c r="AG18" i="144"/>
  <c r="AH18" i="144"/>
  <c r="AI18" i="144"/>
  <c r="AJ18" i="144"/>
  <c r="AK18" i="144"/>
  <c r="AL18" i="144"/>
  <c r="AM18" i="144"/>
  <c r="AN18" i="144"/>
  <c r="AO18" i="144"/>
  <c r="AP18" i="144"/>
  <c r="AQ18" i="144"/>
  <c r="AR18" i="144"/>
  <c r="AS18" i="144"/>
  <c r="AT18" i="144"/>
  <c r="AU18" i="144"/>
  <c r="AV18" i="144"/>
  <c r="AW18" i="144"/>
  <c r="AX18" i="144"/>
  <c r="AY18" i="144"/>
  <c r="AZ18" i="144"/>
  <c r="BA18" i="144"/>
  <c r="BB18" i="144"/>
  <c r="BC18" i="144"/>
  <c r="BD18" i="144"/>
  <c r="BE18" i="144"/>
  <c r="BF18" i="144"/>
  <c r="BG18" i="144"/>
  <c r="BH18" i="144"/>
  <c r="BI18" i="144"/>
  <c r="BJ18" i="144"/>
  <c r="BK18" i="144"/>
  <c r="C19" i="144"/>
  <c r="D19" i="144"/>
  <c r="E19" i="144"/>
  <c r="F19" i="144"/>
  <c r="G19" i="144"/>
  <c r="H19" i="144"/>
  <c r="I19" i="144"/>
  <c r="J19" i="144"/>
  <c r="K19" i="144"/>
  <c r="L19" i="144"/>
  <c r="M19" i="144"/>
  <c r="N19" i="144"/>
  <c r="O19" i="144"/>
  <c r="P19" i="144"/>
  <c r="Q19" i="144"/>
  <c r="R19" i="144"/>
  <c r="S19" i="144"/>
  <c r="T19" i="144"/>
  <c r="U19" i="144"/>
  <c r="V19" i="144"/>
  <c r="W19" i="144"/>
  <c r="X19" i="144"/>
  <c r="Y19" i="144"/>
  <c r="Z19" i="144"/>
  <c r="AA19" i="144"/>
  <c r="AB19" i="144"/>
  <c r="AC19" i="144"/>
  <c r="AD19" i="144"/>
  <c r="AE19" i="144"/>
  <c r="AF19" i="144"/>
  <c r="AG19" i="144"/>
  <c r="AH19" i="144"/>
  <c r="AI19" i="144"/>
  <c r="AJ19" i="144"/>
  <c r="AK19" i="144"/>
  <c r="AL19" i="144"/>
  <c r="AM19" i="144"/>
  <c r="AN19" i="144"/>
  <c r="AO19" i="144"/>
  <c r="AP19" i="144"/>
  <c r="AQ19" i="144"/>
  <c r="AR19" i="144"/>
  <c r="AS19" i="144"/>
  <c r="AT19" i="144"/>
  <c r="AU19" i="144"/>
  <c r="AV19" i="144"/>
  <c r="AW19" i="144"/>
  <c r="AX19" i="144"/>
  <c r="AY19" i="144"/>
  <c r="AZ19" i="144"/>
  <c r="BA19" i="144"/>
  <c r="BB19" i="144"/>
  <c r="BC19" i="144"/>
  <c r="BD19" i="144"/>
  <c r="BE19" i="144"/>
  <c r="BF19" i="144"/>
  <c r="BG19" i="144"/>
  <c r="BH19" i="144"/>
  <c r="BI19" i="144"/>
  <c r="BJ19" i="144"/>
  <c r="BK19" i="144"/>
  <c r="C21" i="144"/>
  <c r="D21" i="144"/>
  <c r="E21" i="144"/>
  <c r="F21" i="144"/>
  <c r="G21" i="144"/>
  <c r="H21" i="144"/>
  <c r="I21" i="144"/>
  <c r="J21" i="144"/>
  <c r="K21" i="144"/>
  <c r="L21" i="144"/>
  <c r="M21" i="144"/>
  <c r="N21" i="144"/>
  <c r="O21" i="144"/>
  <c r="P21" i="144"/>
  <c r="Q21" i="144"/>
  <c r="R21" i="144"/>
  <c r="S21" i="144"/>
  <c r="T21" i="144"/>
  <c r="U21" i="144"/>
  <c r="V21" i="144"/>
  <c r="W21" i="144"/>
  <c r="X21" i="144"/>
  <c r="Y21" i="144"/>
  <c r="Z21" i="144"/>
  <c r="AA21" i="144"/>
  <c r="AB21" i="144"/>
  <c r="AC21" i="144"/>
  <c r="AD21" i="144"/>
  <c r="AE21" i="144"/>
  <c r="AF21" i="144"/>
  <c r="AG21" i="144"/>
  <c r="AH21" i="144"/>
  <c r="AI21" i="144"/>
  <c r="AJ21" i="144"/>
  <c r="AK21" i="144"/>
  <c r="AL21" i="144"/>
  <c r="AM21" i="144"/>
  <c r="AN21" i="144"/>
  <c r="AO21" i="144"/>
  <c r="AP21" i="144"/>
  <c r="AQ21" i="144"/>
  <c r="AR21" i="144"/>
  <c r="AS21" i="144"/>
  <c r="AT21" i="144"/>
  <c r="AU21" i="144"/>
  <c r="AV21" i="144"/>
  <c r="AW21" i="144"/>
  <c r="AX21" i="144"/>
  <c r="AY21" i="144"/>
  <c r="AZ21" i="144"/>
  <c r="BA21" i="144"/>
  <c r="BB21" i="144"/>
  <c r="BC21" i="144"/>
  <c r="BD21" i="144"/>
  <c r="BE21" i="144"/>
  <c r="BF21" i="144"/>
  <c r="BG21" i="144"/>
  <c r="BH21" i="144"/>
  <c r="BI21" i="144"/>
  <c r="BJ21" i="144"/>
  <c r="BK21" i="144"/>
  <c r="C4" i="126"/>
  <c r="D4" i="126"/>
  <c r="E4" i="126"/>
  <c r="F4" i="126"/>
  <c r="G4" i="126"/>
  <c r="H4" i="126"/>
  <c r="I4" i="126"/>
  <c r="J4" i="126"/>
  <c r="J24" i="126" s="1"/>
  <c r="K4" i="126"/>
  <c r="L4" i="126"/>
  <c r="M4" i="126"/>
  <c r="N4" i="126"/>
  <c r="O4" i="126"/>
  <c r="P4" i="126"/>
  <c r="Q4" i="126"/>
  <c r="R4" i="126"/>
  <c r="R24" i="126" s="1"/>
  <c r="S4" i="126"/>
  <c r="T4" i="126"/>
  <c r="U4" i="126"/>
  <c r="V4" i="126"/>
  <c r="V24" i="126" s="1"/>
  <c r="W4" i="126"/>
  <c r="W24" i="126" s="1"/>
  <c r="X4" i="126"/>
  <c r="X24" i="126" s="1"/>
  <c r="Y4" i="126"/>
  <c r="Y24" i="126" s="1"/>
  <c r="Z4" i="126"/>
  <c r="Z24" i="126" s="1"/>
  <c r="AA4" i="126"/>
  <c r="AB4" i="126"/>
  <c r="AC4" i="126"/>
  <c r="AD4" i="126"/>
  <c r="AD24" i="126" s="1"/>
  <c r="AE4" i="126"/>
  <c r="AE24" i="126" s="1"/>
  <c r="AF4" i="126"/>
  <c r="AF24" i="126" s="1"/>
  <c r="AG4" i="126"/>
  <c r="AG24" i="126" s="1"/>
  <c r="AH4" i="126"/>
  <c r="AH24" i="126" s="1"/>
  <c r="AI4" i="126"/>
  <c r="AJ4" i="126"/>
  <c r="AK4" i="126"/>
  <c r="AL4" i="126"/>
  <c r="AL24" i="126" s="1"/>
  <c r="AM4" i="126"/>
  <c r="AM24" i="126" s="1"/>
  <c r="AN4" i="126"/>
  <c r="AN24" i="126" s="1"/>
  <c r="AO4" i="126"/>
  <c r="AO24" i="126" s="1"/>
  <c r="AP4" i="126"/>
  <c r="AP24" i="126" s="1"/>
  <c r="AQ4" i="126"/>
  <c r="AR4" i="126"/>
  <c r="AS4" i="126"/>
  <c r="AT4" i="126"/>
  <c r="AU4" i="126"/>
  <c r="AU24" i="126" s="1"/>
  <c r="AV4" i="126"/>
  <c r="AV24" i="126" s="1"/>
  <c r="AW4" i="126"/>
  <c r="AW24" i="126" s="1"/>
  <c r="AX4" i="126"/>
  <c r="AX24" i="126" s="1"/>
  <c r="AY4" i="126"/>
  <c r="AZ4" i="126"/>
  <c r="BA4" i="126"/>
  <c r="BB4" i="126"/>
  <c r="BC4" i="126"/>
  <c r="BD4" i="126"/>
  <c r="BD24" i="126" s="1"/>
  <c r="BE4" i="126"/>
  <c r="BE24" i="126" s="1"/>
  <c r="BF4" i="126"/>
  <c r="BF24" i="126" s="1"/>
  <c r="BG4" i="126"/>
  <c r="BH4" i="126"/>
  <c r="BI4" i="126"/>
  <c r="BJ4" i="126"/>
  <c r="BK4" i="126"/>
  <c r="C5" i="126"/>
  <c r="D5" i="126"/>
  <c r="D25" i="126" s="1"/>
  <c r="E5" i="126"/>
  <c r="E25" i="126" s="1"/>
  <c r="F5" i="126"/>
  <c r="G5" i="126"/>
  <c r="H5" i="126"/>
  <c r="I5" i="126"/>
  <c r="J5" i="126"/>
  <c r="K5" i="126"/>
  <c r="L5" i="126"/>
  <c r="M5" i="126"/>
  <c r="M25" i="126" s="1"/>
  <c r="N5" i="126"/>
  <c r="O5" i="126"/>
  <c r="P5" i="126"/>
  <c r="Q5" i="126"/>
  <c r="R5" i="126"/>
  <c r="S5" i="126"/>
  <c r="S25" i="126" s="1"/>
  <c r="T5" i="126"/>
  <c r="T25" i="126" s="1"/>
  <c r="U5" i="126"/>
  <c r="U25" i="126" s="1"/>
  <c r="V5" i="126"/>
  <c r="W5" i="126"/>
  <c r="X5" i="126"/>
  <c r="Y5" i="126"/>
  <c r="Y25" i="126" s="1"/>
  <c r="Z5" i="126"/>
  <c r="Z25" i="126" s="1"/>
  <c r="AA5" i="126"/>
  <c r="AA25" i="126" s="1"/>
  <c r="AB5" i="126"/>
  <c r="AB25" i="126" s="1"/>
  <c r="AC5" i="126"/>
  <c r="AC25" i="126" s="1"/>
  <c r="AD5" i="126"/>
  <c r="AE5" i="126"/>
  <c r="AF5" i="126"/>
  <c r="AG5" i="126"/>
  <c r="AG25" i="126" s="1"/>
  <c r="AH5" i="126"/>
  <c r="AH25" i="126" s="1"/>
  <c r="AI5" i="126"/>
  <c r="AI25" i="126" s="1"/>
  <c r="AJ5" i="126"/>
  <c r="AJ25" i="126" s="1"/>
  <c r="AK5" i="126"/>
  <c r="AK25" i="126" s="1"/>
  <c r="AL5" i="126"/>
  <c r="AM5" i="126"/>
  <c r="AN5" i="126"/>
  <c r="AO5" i="126"/>
  <c r="AO25" i="126" s="1"/>
  <c r="AP5" i="126"/>
  <c r="AP25" i="126" s="1"/>
  <c r="AQ5" i="126"/>
  <c r="AQ25" i="126" s="1"/>
  <c r="AR5" i="126"/>
  <c r="AR25" i="126" s="1"/>
  <c r="AS5" i="126"/>
  <c r="AS25" i="126" s="1"/>
  <c r="AT5" i="126"/>
  <c r="AU5" i="126"/>
  <c r="AV5" i="126"/>
  <c r="AW5" i="126"/>
  <c r="AX5" i="126"/>
  <c r="AX25" i="126" s="1"/>
  <c r="AY5" i="126"/>
  <c r="AY25" i="126" s="1"/>
  <c r="AZ5" i="126"/>
  <c r="AZ25" i="126" s="1"/>
  <c r="BA5" i="126"/>
  <c r="BA25" i="126" s="1"/>
  <c r="BB5" i="126"/>
  <c r="BC5" i="126"/>
  <c r="BD5" i="126"/>
  <c r="BE5" i="126"/>
  <c r="BF5" i="126"/>
  <c r="BG5" i="126"/>
  <c r="BG25" i="126" s="1"/>
  <c r="BH5" i="126"/>
  <c r="BH25" i="126" s="1"/>
  <c r="BI5" i="126"/>
  <c r="BI25" i="126" s="1"/>
  <c r="BJ5" i="126"/>
  <c r="BK5" i="126"/>
  <c r="C7" i="126"/>
  <c r="D7" i="126"/>
  <c r="E7" i="126"/>
  <c r="F7" i="126"/>
  <c r="G7" i="126"/>
  <c r="G27" i="126" s="1"/>
  <c r="H7" i="126"/>
  <c r="H27" i="126" s="1"/>
  <c r="I7" i="126"/>
  <c r="J7" i="126"/>
  <c r="K7" i="126"/>
  <c r="L7" i="126"/>
  <c r="M7" i="126"/>
  <c r="N7" i="126"/>
  <c r="N27" i="126" s="1"/>
  <c r="O7" i="126"/>
  <c r="O27" i="126" s="1"/>
  <c r="P7" i="126"/>
  <c r="P27" i="126" s="1"/>
  <c r="Q7" i="126"/>
  <c r="R7" i="126"/>
  <c r="S7" i="126"/>
  <c r="T7" i="126"/>
  <c r="U7" i="126"/>
  <c r="V7" i="126"/>
  <c r="V27" i="126" s="1"/>
  <c r="W7" i="126"/>
  <c r="W27" i="126" s="1"/>
  <c r="X7" i="126"/>
  <c r="X27" i="126" s="1"/>
  <c r="Y7" i="126"/>
  <c r="Z7" i="126"/>
  <c r="AA7" i="126"/>
  <c r="AB7" i="126"/>
  <c r="AB27" i="126" s="1"/>
  <c r="AC7" i="126"/>
  <c r="AC27" i="126" s="1"/>
  <c r="AD7" i="126"/>
  <c r="AD27" i="126" s="1"/>
  <c r="AE7" i="126"/>
  <c r="AE27" i="126" s="1"/>
  <c r="AF7" i="126"/>
  <c r="AF27" i="126" s="1"/>
  <c r="AG7" i="126"/>
  <c r="AH7" i="126"/>
  <c r="AI7" i="126"/>
  <c r="AJ7" i="126"/>
  <c r="AJ27" i="126" s="1"/>
  <c r="AK7" i="126"/>
  <c r="AK27" i="126" s="1"/>
  <c r="AL7" i="126"/>
  <c r="AL27" i="126" s="1"/>
  <c r="AM7" i="126"/>
  <c r="AM27" i="126" s="1"/>
  <c r="AN7" i="126"/>
  <c r="AN27" i="126" s="1"/>
  <c r="AO7" i="126"/>
  <c r="AP7" i="126"/>
  <c r="AQ7" i="126"/>
  <c r="AR7" i="126"/>
  <c r="AR27" i="126" s="1"/>
  <c r="AS7" i="126"/>
  <c r="AS27" i="126" s="1"/>
  <c r="AT7" i="126"/>
  <c r="AT27" i="126" s="1"/>
  <c r="AU7" i="126"/>
  <c r="AU27" i="126" s="1"/>
  <c r="AV7" i="126"/>
  <c r="AV27" i="126" s="1"/>
  <c r="AW7" i="126"/>
  <c r="AX7" i="126"/>
  <c r="AY7" i="126"/>
  <c r="AZ7" i="126"/>
  <c r="BA7" i="126"/>
  <c r="BA27" i="126" s="1"/>
  <c r="BB7" i="126"/>
  <c r="BB27" i="126" s="1"/>
  <c r="BC7" i="126"/>
  <c r="BC27" i="126" s="1"/>
  <c r="BD7" i="126"/>
  <c r="BD27" i="126" s="1"/>
  <c r="BE7" i="126"/>
  <c r="BF7" i="126"/>
  <c r="BG7" i="126"/>
  <c r="BH7" i="126"/>
  <c r="BI7" i="126"/>
  <c r="BJ7" i="126"/>
  <c r="BJ27" i="126" s="1"/>
  <c r="BK7" i="126"/>
  <c r="BK27" i="126" s="1"/>
  <c r="C8" i="126"/>
  <c r="C28" i="126" s="1"/>
  <c r="D8" i="126"/>
  <c r="E8" i="126"/>
  <c r="F8" i="126"/>
  <c r="G8" i="126"/>
  <c r="H8" i="126"/>
  <c r="I8" i="126"/>
  <c r="J8" i="126"/>
  <c r="J28" i="126" s="1"/>
  <c r="K8" i="126"/>
  <c r="K28" i="126" s="1"/>
  <c r="L8" i="126"/>
  <c r="M8" i="126"/>
  <c r="N8" i="126"/>
  <c r="O8" i="126"/>
  <c r="P8" i="126"/>
  <c r="Q8" i="126"/>
  <c r="Q28" i="126" s="1"/>
  <c r="R8" i="126"/>
  <c r="R28" i="126" s="1"/>
  <c r="S8" i="126"/>
  <c r="S28" i="126" s="1"/>
  <c r="T8" i="126"/>
  <c r="U8" i="126"/>
  <c r="V8" i="126"/>
  <c r="W8" i="126"/>
  <c r="X8" i="126"/>
  <c r="Y8" i="126"/>
  <c r="Y28" i="126" s="1"/>
  <c r="Z8" i="126"/>
  <c r="Z28" i="126" s="1"/>
  <c r="AA8" i="126"/>
  <c r="AA28" i="126" s="1"/>
  <c r="AB8" i="126"/>
  <c r="AC8" i="126"/>
  <c r="AD8" i="126"/>
  <c r="AE8" i="126"/>
  <c r="AE28" i="126" s="1"/>
  <c r="AF8" i="126"/>
  <c r="AF28" i="126" s="1"/>
  <c r="AG8" i="126"/>
  <c r="AG28" i="126" s="1"/>
  <c r="AH8" i="126"/>
  <c r="AI8" i="126"/>
  <c r="AI28" i="126" s="1"/>
  <c r="AJ8" i="126"/>
  <c r="AK8" i="126"/>
  <c r="AL8" i="126"/>
  <c r="AM8" i="126"/>
  <c r="AM28" i="126" s="1"/>
  <c r="AN8" i="126"/>
  <c r="AN28" i="126" s="1"/>
  <c r="AO8" i="126"/>
  <c r="AO28" i="126" s="1"/>
  <c r="AP8" i="126"/>
  <c r="AP28" i="126" s="1"/>
  <c r="AQ8" i="126"/>
  <c r="AQ28" i="126" s="1"/>
  <c r="AR8" i="126"/>
  <c r="AS8" i="126"/>
  <c r="AT8" i="126"/>
  <c r="AU8" i="126"/>
  <c r="AU28" i="126" s="1"/>
  <c r="AV8" i="126"/>
  <c r="AV28" i="126" s="1"/>
  <c r="AW8" i="126"/>
  <c r="AW28" i="126" s="1"/>
  <c r="AX8" i="126"/>
  <c r="AX28" i="126" s="1"/>
  <c r="AY8" i="126"/>
  <c r="AY28" i="126" s="1"/>
  <c r="AZ8" i="126"/>
  <c r="BA8" i="126"/>
  <c r="BB8" i="126"/>
  <c r="BC8" i="126"/>
  <c r="BD8" i="126"/>
  <c r="BD28" i="126" s="1"/>
  <c r="BE8" i="126"/>
  <c r="BE28" i="126" s="1"/>
  <c r="BF8" i="126"/>
  <c r="BF28" i="126" s="1"/>
  <c r="BG8" i="126"/>
  <c r="BG28" i="126" s="1"/>
  <c r="BH8" i="126"/>
  <c r="BI8" i="126"/>
  <c r="BJ8" i="126"/>
  <c r="BK8" i="126"/>
  <c r="C10" i="126"/>
  <c r="D10" i="126"/>
  <c r="D30" i="126" s="1"/>
  <c r="E10" i="126"/>
  <c r="E30" i="126" s="1"/>
  <c r="F10" i="126"/>
  <c r="F30" i="126" s="1"/>
  <c r="G10" i="126"/>
  <c r="H10" i="126"/>
  <c r="I10" i="126"/>
  <c r="J10" i="126"/>
  <c r="K10" i="126"/>
  <c r="L10" i="126"/>
  <c r="L30" i="126" s="1"/>
  <c r="M10" i="126"/>
  <c r="M30" i="126" s="1"/>
  <c r="N10" i="126"/>
  <c r="N30" i="126" s="1"/>
  <c r="O10" i="126"/>
  <c r="P10" i="126"/>
  <c r="Q10" i="126"/>
  <c r="R10" i="126"/>
  <c r="S10" i="126"/>
  <c r="T10" i="126"/>
  <c r="T30" i="126" s="1"/>
  <c r="U10" i="126"/>
  <c r="U30" i="126" s="1"/>
  <c r="V10" i="126"/>
  <c r="V30" i="126" s="1"/>
  <c r="W10" i="126"/>
  <c r="X10" i="126"/>
  <c r="Y10" i="126"/>
  <c r="Z10" i="126"/>
  <c r="AA10" i="126"/>
  <c r="AB10" i="126"/>
  <c r="AB30" i="126" s="1"/>
  <c r="AC10" i="126"/>
  <c r="AC30" i="126" s="1"/>
  <c r="AD10" i="126"/>
  <c r="AD30" i="126" s="1"/>
  <c r="AE10" i="126"/>
  <c r="AF10" i="126"/>
  <c r="AG10" i="126"/>
  <c r="AH10" i="126"/>
  <c r="AH30" i="126" s="1"/>
  <c r="AI10" i="126"/>
  <c r="AI30" i="126" s="1"/>
  <c r="AJ10" i="126"/>
  <c r="AJ30" i="126" s="1"/>
  <c r="AK10" i="126"/>
  <c r="AL10" i="126"/>
  <c r="AL30" i="126" s="1"/>
  <c r="AM10" i="126"/>
  <c r="AN10" i="126"/>
  <c r="AO10" i="126"/>
  <c r="AP10" i="126"/>
  <c r="AP30" i="126" s="1"/>
  <c r="AQ10" i="126"/>
  <c r="AQ30" i="126" s="1"/>
  <c r="AR10" i="126"/>
  <c r="AR30" i="126" s="1"/>
  <c r="AS10" i="126"/>
  <c r="AS30" i="126" s="1"/>
  <c r="AT10" i="126"/>
  <c r="AT30" i="126" s="1"/>
  <c r="AU10" i="126"/>
  <c r="AV10" i="126"/>
  <c r="AW10" i="126"/>
  <c r="AX10" i="126"/>
  <c r="AX30" i="126" s="1"/>
  <c r="AY10" i="126"/>
  <c r="AY30" i="126" s="1"/>
  <c r="AZ10" i="126"/>
  <c r="AZ30" i="126" s="1"/>
  <c r="BA10" i="126"/>
  <c r="BA30" i="126" s="1"/>
  <c r="BB10" i="126"/>
  <c r="BB30" i="126" s="1"/>
  <c r="BC10" i="126"/>
  <c r="BD10" i="126"/>
  <c r="BE10" i="126"/>
  <c r="BF10" i="126"/>
  <c r="BG10" i="126"/>
  <c r="BG30" i="126" s="1"/>
  <c r="BH10" i="126"/>
  <c r="BH30" i="126" s="1"/>
  <c r="BI10" i="126"/>
  <c r="BI30" i="126" s="1"/>
  <c r="BJ10" i="126"/>
  <c r="BJ30" i="126" s="1"/>
  <c r="BK10" i="126"/>
  <c r="C11" i="126"/>
  <c r="D11" i="126"/>
  <c r="E11" i="126"/>
  <c r="F11" i="126"/>
  <c r="G11" i="126"/>
  <c r="G31" i="126" s="1"/>
  <c r="H11" i="126"/>
  <c r="H31" i="126" s="1"/>
  <c r="I11" i="126"/>
  <c r="I31" i="126" s="1"/>
  <c r="J11" i="126"/>
  <c r="K11" i="126"/>
  <c r="L11" i="126"/>
  <c r="M11" i="126"/>
  <c r="N11" i="126"/>
  <c r="O11" i="126"/>
  <c r="O31" i="126" s="1"/>
  <c r="P11" i="126"/>
  <c r="P31" i="126" s="1"/>
  <c r="Q11" i="126"/>
  <c r="Q31" i="126" s="1"/>
  <c r="R11" i="126"/>
  <c r="S11" i="126"/>
  <c r="T11" i="126"/>
  <c r="U11" i="126"/>
  <c r="V11" i="126"/>
  <c r="W11" i="126"/>
  <c r="W31" i="126" s="1"/>
  <c r="X11" i="126"/>
  <c r="X31" i="126" s="1"/>
  <c r="Y11" i="126"/>
  <c r="Y31" i="126" s="1"/>
  <c r="Z11" i="126"/>
  <c r="AA11" i="126"/>
  <c r="AB11" i="126"/>
  <c r="AC11" i="126"/>
  <c r="AD11" i="126"/>
  <c r="AE11" i="126"/>
  <c r="AE31" i="126" s="1"/>
  <c r="AF11" i="126"/>
  <c r="AF31" i="126" s="1"/>
  <c r="AG11" i="126"/>
  <c r="AG31" i="126" s="1"/>
  <c r="AH11" i="126"/>
  <c r="AI11" i="126"/>
  <c r="AJ11" i="126"/>
  <c r="AK11" i="126"/>
  <c r="AK31" i="126" s="1"/>
  <c r="AL11" i="126"/>
  <c r="AL31" i="126" s="1"/>
  <c r="AM11" i="126"/>
  <c r="AM31" i="126" s="1"/>
  <c r="AN11" i="126"/>
  <c r="AN31" i="126" s="1"/>
  <c r="AO11" i="126"/>
  <c r="AO31" i="126" s="1"/>
  <c r="AP11" i="126"/>
  <c r="AQ11" i="126"/>
  <c r="AR11" i="126"/>
  <c r="AS11" i="126"/>
  <c r="AS31" i="126" s="1"/>
  <c r="AT11" i="126"/>
  <c r="AT31" i="126" s="1"/>
  <c r="AU11" i="126"/>
  <c r="AU31" i="126" s="1"/>
  <c r="AV11" i="126"/>
  <c r="AV31" i="126" s="1"/>
  <c r="AW11" i="126"/>
  <c r="AW31" i="126" s="1"/>
  <c r="AX11" i="126"/>
  <c r="AY11" i="126"/>
  <c r="AZ11" i="126"/>
  <c r="BA11" i="126"/>
  <c r="BA31" i="126" s="1"/>
  <c r="BB11" i="126"/>
  <c r="BB31" i="126" s="1"/>
  <c r="BC11" i="126"/>
  <c r="BC31" i="126" s="1"/>
  <c r="BD11" i="126"/>
  <c r="BD31" i="126" s="1"/>
  <c r="BE11" i="126"/>
  <c r="BE31" i="126" s="1"/>
  <c r="BF11" i="126"/>
  <c r="BG11" i="126"/>
  <c r="BH11" i="126"/>
  <c r="BI11" i="126"/>
  <c r="BJ11" i="126"/>
  <c r="BJ31" i="126" s="1"/>
  <c r="BK11" i="126"/>
  <c r="BK31" i="126" s="1"/>
  <c r="C13" i="126"/>
  <c r="C33" i="126" s="1"/>
  <c r="D13" i="126"/>
  <c r="D33" i="126" s="1"/>
  <c r="E13" i="126"/>
  <c r="F13" i="126"/>
  <c r="G13" i="126"/>
  <c r="H13" i="126"/>
  <c r="I13" i="126"/>
  <c r="J13" i="126"/>
  <c r="J33" i="126" s="1"/>
  <c r="K13" i="126"/>
  <c r="K33" i="126" s="1"/>
  <c r="L13" i="126"/>
  <c r="L33" i="126" s="1"/>
  <c r="M13" i="126"/>
  <c r="N13" i="126"/>
  <c r="O13" i="126"/>
  <c r="P13" i="126"/>
  <c r="Q13" i="126"/>
  <c r="R13" i="126"/>
  <c r="R33" i="126" s="1"/>
  <c r="S13" i="126"/>
  <c r="S33" i="126" s="1"/>
  <c r="T13" i="126"/>
  <c r="T33" i="126" s="1"/>
  <c r="U13" i="126"/>
  <c r="V13" i="126"/>
  <c r="W13" i="126"/>
  <c r="X13" i="126"/>
  <c r="Y13" i="126"/>
  <c r="Z13" i="126"/>
  <c r="Z33" i="126" s="1"/>
  <c r="AA13" i="126"/>
  <c r="AA33" i="126" s="1"/>
  <c r="AB13" i="126"/>
  <c r="AB33" i="126" s="1"/>
  <c r="AC13" i="126"/>
  <c r="AD13" i="126"/>
  <c r="AE13" i="126"/>
  <c r="AF13" i="126"/>
  <c r="AG13" i="126"/>
  <c r="AH13" i="126"/>
  <c r="AI13" i="126"/>
  <c r="AI33" i="126" s="1"/>
  <c r="AJ13" i="126"/>
  <c r="AJ33" i="126" s="1"/>
  <c r="AK13" i="126"/>
  <c r="AL13" i="126"/>
  <c r="AM13" i="126"/>
  <c r="AN13" i="126"/>
  <c r="AN33" i="126" s="1"/>
  <c r="AO13" i="126"/>
  <c r="AO33" i="126" s="1"/>
  <c r="AP13" i="126"/>
  <c r="AP33" i="126" s="1"/>
  <c r="AQ13" i="126"/>
  <c r="AQ33" i="126" s="1"/>
  <c r="AR13" i="126"/>
  <c r="AR33" i="126" s="1"/>
  <c r="AS13" i="126"/>
  <c r="AT13" i="126"/>
  <c r="AU13" i="126"/>
  <c r="AV13" i="126"/>
  <c r="AV33" i="126" s="1"/>
  <c r="AW13" i="126"/>
  <c r="AW33" i="126" s="1"/>
  <c r="AX13" i="126"/>
  <c r="AX33" i="126" s="1"/>
  <c r="AY13" i="126"/>
  <c r="AY33" i="126" s="1"/>
  <c r="AZ13" i="126"/>
  <c r="AZ33" i="126" s="1"/>
  <c r="BA13" i="126"/>
  <c r="BB13" i="126"/>
  <c r="BC13" i="126"/>
  <c r="BD13" i="126"/>
  <c r="BD33" i="126" s="1"/>
  <c r="BE13" i="126"/>
  <c r="BE33" i="126" s="1"/>
  <c r="BF13" i="126"/>
  <c r="BF33" i="126" s="1"/>
  <c r="BG13" i="126"/>
  <c r="BG33" i="126" s="1"/>
  <c r="BH13" i="126"/>
  <c r="BH33" i="126" s="1"/>
  <c r="BI13" i="126"/>
  <c r="BJ13" i="126"/>
  <c r="BK13" i="126"/>
  <c r="C14" i="126"/>
  <c r="D14" i="126"/>
  <c r="D34" i="126" s="1"/>
  <c r="E14" i="126"/>
  <c r="E34" i="126" s="1"/>
  <c r="F14" i="126"/>
  <c r="F34" i="126" s="1"/>
  <c r="G14" i="126"/>
  <c r="G34" i="126" s="1"/>
  <c r="H14" i="126"/>
  <c r="I14" i="126"/>
  <c r="J14" i="126"/>
  <c r="K14" i="126"/>
  <c r="L14" i="126"/>
  <c r="M14" i="126"/>
  <c r="M34" i="126" s="1"/>
  <c r="N14" i="126"/>
  <c r="N34" i="126" s="1"/>
  <c r="O14" i="126"/>
  <c r="O34" i="126" s="1"/>
  <c r="P14" i="126"/>
  <c r="Q14" i="126"/>
  <c r="R14" i="126"/>
  <c r="S14" i="126"/>
  <c r="T14" i="126"/>
  <c r="U14" i="126"/>
  <c r="U34" i="126" s="1"/>
  <c r="V14" i="126"/>
  <c r="V34" i="126" s="1"/>
  <c r="W14" i="126"/>
  <c r="W34" i="126" s="1"/>
  <c r="X14" i="126"/>
  <c r="Y14" i="126"/>
  <c r="Z14" i="126"/>
  <c r="AA14" i="126"/>
  <c r="AB14" i="126"/>
  <c r="AC14" i="126"/>
  <c r="AD14" i="126"/>
  <c r="AD34" i="126" s="1"/>
  <c r="AE14" i="126"/>
  <c r="AE34" i="126" s="1"/>
  <c r="AF14" i="126"/>
  <c r="AG14" i="126"/>
  <c r="AH14" i="126"/>
  <c r="AI14" i="126"/>
  <c r="AJ14" i="126"/>
  <c r="AK14" i="126"/>
  <c r="AL14" i="126"/>
  <c r="AM14" i="126"/>
  <c r="AM34" i="126" s="1"/>
  <c r="AN14" i="126"/>
  <c r="AO14" i="126"/>
  <c r="AP14" i="126"/>
  <c r="AQ14" i="126"/>
  <c r="AQ34" i="126" s="1"/>
  <c r="AR14" i="126"/>
  <c r="AR34" i="126" s="1"/>
  <c r="AS14" i="126"/>
  <c r="AS34" i="126" s="1"/>
  <c r="AT14" i="126"/>
  <c r="AT34" i="126" s="1"/>
  <c r="AU14" i="126"/>
  <c r="AU34" i="126" s="1"/>
  <c r="AV14" i="126"/>
  <c r="AW14" i="126"/>
  <c r="AX14" i="126"/>
  <c r="AY14" i="126"/>
  <c r="AY34" i="126" s="1"/>
  <c r="AZ14" i="126"/>
  <c r="AZ34" i="126" s="1"/>
  <c r="BA14" i="126"/>
  <c r="BA34" i="126" s="1"/>
  <c r="BB14" i="126"/>
  <c r="BB34" i="126" s="1"/>
  <c r="BC14" i="126"/>
  <c r="BC34" i="126" s="1"/>
  <c r="BD14" i="126"/>
  <c r="BE14" i="126"/>
  <c r="BF14" i="126"/>
  <c r="BG14" i="126"/>
  <c r="BG34" i="126" s="1"/>
  <c r="BH14" i="126"/>
  <c r="BH34" i="126" s="1"/>
  <c r="BI14" i="126"/>
  <c r="BI34" i="126" s="1"/>
  <c r="BJ14" i="126"/>
  <c r="BJ34" i="126" s="1"/>
  <c r="BK14" i="126"/>
  <c r="BK34" i="126" s="1"/>
  <c r="C16" i="126"/>
  <c r="D16" i="126"/>
  <c r="E16" i="126"/>
  <c r="F16" i="126"/>
  <c r="G16" i="126"/>
  <c r="G36" i="126" s="1"/>
  <c r="H16" i="126"/>
  <c r="H36" i="126" s="1"/>
  <c r="I16" i="126"/>
  <c r="I36" i="126" s="1"/>
  <c r="J16" i="126"/>
  <c r="J36" i="126" s="1"/>
  <c r="K16" i="126"/>
  <c r="L16" i="126"/>
  <c r="M16" i="126"/>
  <c r="N16" i="126"/>
  <c r="O16" i="126"/>
  <c r="P16" i="126"/>
  <c r="P36" i="126" s="1"/>
  <c r="Q16" i="126"/>
  <c r="Q36" i="126" s="1"/>
  <c r="R16" i="126"/>
  <c r="R36" i="126" s="1"/>
  <c r="S16" i="126"/>
  <c r="T16" i="126"/>
  <c r="U16" i="126"/>
  <c r="V16" i="126"/>
  <c r="W16" i="126"/>
  <c r="X16" i="126"/>
  <c r="X36" i="126" s="1"/>
  <c r="Y16" i="126"/>
  <c r="Y36" i="126" s="1"/>
  <c r="Z16" i="126"/>
  <c r="Z36" i="126" s="1"/>
  <c r="AA16" i="126"/>
  <c r="AB16" i="126"/>
  <c r="AC16" i="126"/>
  <c r="AD16" i="126"/>
  <c r="AE16" i="126"/>
  <c r="AF16" i="126"/>
  <c r="AG16" i="126"/>
  <c r="AH16" i="126"/>
  <c r="AH36" i="126" s="1"/>
  <c r="AI16" i="126"/>
  <c r="AJ16" i="126"/>
  <c r="AK16" i="126"/>
  <c r="AL16" i="126"/>
  <c r="AM16" i="126"/>
  <c r="AN16" i="126"/>
  <c r="AO16" i="126"/>
  <c r="AP16" i="126"/>
  <c r="AP36" i="126" s="1"/>
  <c r="AQ16" i="126"/>
  <c r="AR16" i="126"/>
  <c r="AS16" i="126"/>
  <c r="AT16" i="126"/>
  <c r="AT36" i="126" s="1"/>
  <c r="AU16" i="126"/>
  <c r="AU36" i="126" s="1"/>
  <c r="AV16" i="126"/>
  <c r="AV36" i="126" s="1"/>
  <c r="AW16" i="126"/>
  <c r="AW36" i="126" s="1"/>
  <c r="AX16" i="126"/>
  <c r="AX36" i="126" s="1"/>
  <c r="AY16" i="126"/>
  <c r="AZ16" i="126"/>
  <c r="BA16" i="126"/>
  <c r="BB16" i="126"/>
  <c r="BB36" i="126" s="1"/>
  <c r="BC16" i="126"/>
  <c r="BC36" i="126" s="1"/>
  <c r="BD16" i="126"/>
  <c r="BD36" i="126" s="1"/>
  <c r="BE16" i="126"/>
  <c r="BE36" i="126" s="1"/>
  <c r="BF16" i="126"/>
  <c r="BF36" i="126" s="1"/>
  <c r="BG16" i="126"/>
  <c r="BH16" i="126"/>
  <c r="BI16" i="126"/>
  <c r="BJ16" i="126"/>
  <c r="BJ36" i="126" s="1"/>
  <c r="BK16" i="126"/>
  <c r="BK36" i="126" s="1"/>
  <c r="C17" i="126"/>
  <c r="C37" i="126" s="1"/>
  <c r="D17" i="126"/>
  <c r="D37" i="126" s="1"/>
  <c r="E17" i="126"/>
  <c r="E37" i="126" s="1"/>
  <c r="F17" i="126"/>
  <c r="G17" i="126"/>
  <c r="H17" i="126"/>
  <c r="I17" i="126"/>
  <c r="J17" i="126"/>
  <c r="J37" i="126" s="1"/>
  <c r="K17" i="126"/>
  <c r="K37" i="126" s="1"/>
  <c r="L17" i="126"/>
  <c r="L37" i="126" s="1"/>
  <c r="M17" i="126"/>
  <c r="M37" i="126" s="1"/>
  <c r="N17" i="126"/>
  <c r="O17" i="126"/>
  <c r="P17" i="126"/>
  <c r="Q17" i="126"/>
  <c r="R17" i="126"/>
  <c r="S17" i="126"/>
  <c r="S37" i="126" s="1"/>
  <c r="T17" i="126"/>
  <c r="T37" i="126" s="1"/>
  <c r="U17" i="126"/>
  <c r="U37" i="126" s="1"/>
  <c r="V17" i="126"/>
  <c r="W17" i="126"/>
  <c r="X17" i="126"/>
  <c r="Y17" i="126"/>
  <c r="Z17" i="126"/>
  <c r="AA17" i="126"/>
  <c r="AB17" i="126"/>
  <c r="AB37" i="126" s="1"/>
  <c r="AC17" i="126"/>
  <c r="AC37" i="126" s="1"/>
  <c r="AD17" i="126"/>
  <c r="AE17" i="126"/>
  <c r="AF17" i="126"/>
  <c r="AG17" i="126"/>
  <c r="AH17" i="126"/>
  <c r="AI17" i="126"/>
  <c r="AJ17" i="126"/>
  <c r="AK17" i="126"/>
  <c r="AK37" i="126" s="1"/>
  <c r="AL17" i="126"/>
  <c r="AM17" i="126"/>
  <c r="AN17" i="126"/>
  <c r="AO17" i="126"/>
  <c r="AP17" i="126"/>
  <c r="AQ17" i="126"/>
  <c r="AQ37" i="126" s="1"/>
  <c r="AR17" i="126"/>
  <c r="AR37" i="126" s="1"/>
  <c r="AS17" i="126"/>
  <c r="AS37" i="126" s="1"/>
  <c r="AT17" i="126"/>
  <c r="AU17" i="126"/>
  <c r="AV17" i="126"/>
  <c r="AW17" i="126"/>
  <c r="AW37" i="126" s="1"/>
  <c r="AX17" i="126"/>
  <c r="AX37" i="126" s="1"/>
  <c r="AY17" i="126"/>
  <c r="AY37" i="126" s="1"/>
  <c r="AZ17" i="126"/>
  <c r="AZ37" i="126" s="1"/>
  <c r="BA17" i="126"/>
  <c r="BA37" i="126" s="1"/>
  <c r="BB17" i="126"/>
  <c r="BC17" i="126"/>
  <c r="BD17" i="126"/>
  <c r="BE17" i="126"/>
  <c r="BE37" i="126" s="1"/>
  <c r="BF17" i="126"/>
  <c r="BF37" i="126" s="1"/>
  <c r="BG17" i="126"/>
  <c r="BG37" i="126" s="1"/>
  <c r="BH17" i="126"/>
  <c r="BH37" i="126" s="1"/>
  <c r="BI17" i="126"/>
  <c r="BI37" i="126" s="1"/>
  <c r="BJ17" i="126"/>
  <c r="BK17" i="126"/>
  <c r="C19" i="126"/>
  <c r="D19" i="126"/>
  <c r="D39" i="126" s="1"/>
  <c r="E19" i="126"/>
  <c r="E39" i="126" s="1"/>
  <c r="F19" i="126"/>
  <c r="F39" i="126" s="1"/>
  <c r="G19" i="126"/>
  <c r="G39" i="126" s="1"/>
  <c r="H19" i="126"/>
  <c r="H39" i="126" s="1"/>
  <c r="I19" i="126"/>
  <c r="J19" i="126"/>
  <c r="K19" i="126"/>
  <c r="L19" i="126"/>
  <c r="M19" i="126"/>
  <c r="M39" i="126" s="1"/>
  <c r="N19" i="126"/>
  <c r="N39" i="126" s="1"/>
  <c r="O19" i="126"/>
  <c r="O39" i="126" s="1"/>
  <c r="P19" i="126"/>
  <c r="P39" i="126" s="1"/>
  <c r="Q19" i="126"/>
  <c r="R19" i="126"/>
  <c r="S19" i="126"/>
  <c r="T19" i="126"/>
  <c r="U19" i="126"/>
  <c r="V19" i="126"/>
  <c r="V39" i="126" s="1"/>
  <c r="W19" i="126"/>
  <c r="W39" i="126" s="1"/>
  <c r="X19" i="126"/>
  <c r="X39" i="126" s="1"/>
  <c r="Y19" i="126"/>
  <c r="Z19" i="126"/>
  <c r="AA19" i="126"/>
  <c r="AB19" i="126"/>
  <c r="AC19" i="126"/>
  <c r="AD19" i="126"/>
  <c r="AE19" i="126"/>
  <c r="AE39" i="126" s="1"/>
  <c r="AF19" i="126"/>
  <c r="AF39" i="126" s="1"/>
  <c r="AG19" i="126"/>
  <c r="AH19" i="126"/>
  <c r="AI19" i="126"/>
  <c r="AJ19" i="126"/>
  <c r="AK19" i="126"/>
  <c r="AL19" i="126"/>
  <c r="AL39" i="126" s="1"/>
  <c r="AM19" i="126"/>
  <c r="AM39" i="126" s="1"/>
  <c r="AN19" i="126"/>
  <c r="AN39" i="126" s="1"/>
  <c r="AO19" i="126"/>
  <c r="AP19" i="126"/>
  <c r="AQ19" i="126"/>
  <c r="AR19" i="126"/>
  <c r="AS19" i="126"/>
  <c r="AT19" i="126"/>
  <c r="AT39" i="126" s="1"/>
  <c r="AU19" i="126"/>
  <c r="AU39" i="126" s="1"/>
  <c r="AV19" i="126"/>
  <c r="AV39" i="126" s="1"/>
  <c r="AW19" i="126"/>
  <c r="AX19" i="126"/>
  <c r="AY19" i="126"/>
  <c r="AZ19" i="126"/>
  <c r="AZ39" i="126" s="1"/>
  <c r="BA19" i="126"/>
  <c r="BA39" i="126" s="1"/>
  <c r="BB19" i="126"/>
  <c r="BB39" i="126" s="1"/>
  <c r="BC19" i="126"/>
  <c r="BC39" i="126" s="1"/>
  <c r="BD19" i="126"/>
  <c r="BD39" i="126" s="1"/>
  <c r="BE19" i="126"/>
  <c r="BF19" i="126"/>
  <c r="BG19" i="126"/>
  <c r="BH19" i="126"/>
  <c r="BH39" i="126" s="1"/>
  <c r="BI19" i="126"/>
  <c r="BI39" i="126" s="1"/>
  <c r="BJ19" i="126"/>
  <c r="BJ39" i="126" s="1"/>
  <c r="BK19" i="126"/>
  <c r="BK39" i="126" s="1"/>
  <c r="C20" i="126"/>
  <c r="C40" i="126" s="1"/>
  <c r="D20" i="126"/>
  <c r="E20" i="126"/>
  <c r="F20" i="126"/>
  <c r="G20" i="126"/>
  <c r="G40" i="126" s="1"/>
  <c r="H20" i="126"/>
  <c r="H40" i="126" s="1"/>
  <c r="I20" i="126"/>
  <c r="I40" i="126" s="1"/>
  <c r="J20" i="126"/>
  <c r="J40" i="126" s="1"/>
  <c r="K20" i="126"/>
  <c r="K40" i="126" s="1"/>
  <c r="L20" i="126"/>
  <c r="M20" i="126"/>
  <c r="N20" i="126"/>
  <c r="O20" i="126"/>
  <c r="P20" i="126"/>
  <c r="P40" i="126" s="1"/>
  <c r="Q20" i="126"/>
  <c r="Q40" i="126" s="1"/>
  <c r="R20" i="126"/>
  <c r="R40" i="126" s="1"/>
  <c r="S20" i="126"/>
  <c r="S40" i="126" s="1"/>
  <c r="T20" i="126"/>
  <c r="U20" i="126"/>
  <c r="V20" i="126"/>
  <c r="W20" i="126"/>
  <c r="X20" i="126"/>
  <c r="X40" i="126" s="1"/>
  <c r="Y20" i="126"/>
  <c r="Y40" i="126" s="1"/>
  <c r="Z20" i="126"/>
  <c r="Z40" i="126" s="1"/>
  <c r="AA20" i="126"/>
  <c r="AA40" i="126" s="1"/>
  <c r="AB20" i="126"/>
  <c r="AC20" i="126"/>
  <c r="AD20" i="126"/>
  <c r="AE20" i="126"/>
  <c r="AF20" i="126"/>
  <c r="AF40" i="126" s="1"/>
  <c r="AG20" i="126"/>
  <c r="AG40" i="126" s="1"/>
  <c r="AH20" i="126"/>
  <c r="AH40" i="126" s="1"/>
  <c r="AI20" i="126"/>
  <c r="AI40" i="126" s="1"/>
  <c r="AJ20" i="126"/>
  <c r="AK20" i="126"/>
  <c r="AL20" i="126"/>
  <c r="AM20" i="126"/>
  <c r="AN20" i="126"/>
  <c r="AN40" i="126" s="1"/>
  <c r="AO20" i="126"/>
  <c r="AO40" i="126" s="1"/>
  <c r="AP20" i="126"/>
  <c r="AP40" i="126" s="1"/>
  <c r="AQ20" i="126"/>
  <c r="AQ40" i="126" s="1"/>
  <c r="AR20" i="126"/>
  <c r="AS20" i="126"/>
  <c r="AT20" i="126"/>
  <c r="AU20" i="126"/>
  <c r="AV20" i="126"/>
  <c r="AV40" i="126" s="1"/>
  <c r="AW20" i="126"/>
  <c r="AW40" i="126" s="1"/>
  <c r="AX20" i="126"/>
  <c r="AX40" i="126" s="1"/>
  <c r="AY20" i="126"/>
  <c r="AY40" i="126" s="1"/>
  <c r="AZ20" i="126"/>
  <c r="BA20" i="126"/>
  <c r="BB20" i="126"/>
  <c r="BC20" i="126"/>
  <c r="BD20" i="126"/>
  <c r="BD40" i="126" s="1"/>
  <c r="BE20" i="126"/>
  <c r="BE40" i="126" s="1"/>
  <c r="BF20" i="126"/>
  <c r="BF40" i="126" s="1"/>
  <c r="BG20" i="126"/>
  <c r="BG40" i="126" s="1"/>
  <c r="BH20" i="126"/>
  <c r="BI20" i="126"/>
  <c r="BJ20" i="126"/>
  <c r="BK20" i="126"/>
  <c r="C22" i="126"/>
  <c r="C42" i="126" s="1"/>
  <c r="D22" i="126"/>
  <c r="D42" i="126" s="1"/>
  <c r="E22" i="126"/>
  <c r="E42" i="126" s="1"/>
  <c r="F22" i="126"/>
  <c r="F42" i="126" s="1"/>
  <c r="G22" i="126"/>
  <c r="H22" i="126"/>
  <c r="I22" i="126"/>
  <c r="J22" i="126"/>
  <c r="K22" i="126"/>
  <c r="K42" i="126" s="1"/>
  <c r="L22" i="126"/>
  <c r="L42" i="126" s="1"/>
  <c r="M22" i="126"/>
  <c r="M42" i="126" s="1"/>
  <c r="N22" i="126"/>
  <c r="N42" i="126" s="1"/>
  <c r="O22" i="126"/>
  <c r="P22" i="126"/>
  <c r="Q22" i="126"/>
  <c r="R22" i="126"/>
  <c r="S22" i="126"/>
  <c r="S42" i="126" s="1"/>
  <c r="T22" i="126"/>
  <c r="T42" i="126" s="1"/>
  <c r="U22" i="126"/>
  <c r="U42" i="126" s="1"/>
  <c r="V22" i="126"/>
  <c r="V42" i="126" s="1"/>
  <c r="W22" i="126"/>
  <c r="X22" i="126"/>
  <c r="Y22" i="126"/>
  <c r="Z22" i="126"/>
  <c r="AA22" i="126"/>
  <c r="AA42" i="126" s="1"/>
  <c r="AB22" i="126"/>
  <c r="AB42" i="126" s="1"/>
  <c r="AC22" i="126"/>
  <c r="AC42" i="126" s="1"/>
  <c r="AD22" i="126"/>
  <c r="AD42" i="126" s="1"/>
  <c r="AE22" i="126"/>
  <c r="AF22" i="126"/>
  <c r="AG22" i="126"/>
  <c r="AH22" i="126"/>
  <c r="AI22" i="126"/>
  <c r="AI42" i="126" s="1"/>
  <c r="AJ22" i="126"/>
  <c r="AJ42" i="126" s="1"/>
  <c r="AK22" i="126"/>
  <c r="AK42" i="126" s="1"/>
  <c r="AL22" i="126"/>
  <c r="AL42" i="126" s="1"/>
  <c r="AM22" i="126"/>
  <c r="AN22" i="126"/>
  <c r="AO22" i="126"/>
  <c r="AP22" i="126"/>
  <c r="AQ22" i="126"/>
  <c r="AQ42" i="126" s="1"/>
  <c r="AR22" i="126"/>
  <c r="AR42" i="126" s="1"/>
  <c r="AS22" i="126"/>
  <c r="AS42" i="126" s="1"/>
  <c r="AT22" i="126"/>
  <c r="AT42" i="126" s="1"/>
  <c r="AU22" i="126"/>
  <c r="AV22" i="126"/>
  <c r="AW22" i="126"/>
  <c r="AX22" i="126"/>
  <c r="AY22" i="126"/>
  <c r="AY42" i="126" s="1"/>
  <c r="AZ22" i="126"/>
  <c r="AZ42" i="126" s="1"/>
  <c r="BA22" i="126"/>
  <c r="BA42" i="126" s="1"/>
  <c r="BB22" i="126"/>
  <c r="BB42" i="126" s="1"/>
  <c r="BC22" i="126"/>
  <c r="BD22" i="126"/>
  <c r="BE22" i="126"/>
  <c r="BF22" i="126"/>
  <c r="BG22" i="126"/>
  <c r="BG42" i="126" s="1"/>
  <c r="BH22" i="126"/>
  <c r="BH42" i="126" s="1"/>
  <c r="BI22" i="126"/>
  <c r="BI42" i="126" s="1"/>
  <c r="BJ22" i="126"/>
  <c r="BJ42" i="126" s="1"/>
  <c r="BK22" i="126"/>
  <c r="C24" i="126"/>
  <c r="D24" i="126"/>
  <c r="E24" i="126"/>
  <c r="F24" i="126"/>
  <c r="G24" i="126"/>
  <c r="H24" i="126"/>
  <c r="I24" i="126"/>
  <c r="K24" i="126"/>
  <c r="L24" i="126"/>
  <c r="M24" i="126"/>
  <c r="N24" i="126"/>
  <c r="O24" i="126"/>
  <c r="P24" i="126"/>
  <c r="Q24" i="126"/>
  <c r="S24" i="126"/>
  <c r="T24" i="126"/>
  <c r="U24" i="126"/>
  <c r="AA24" i="126"/>
  <c r="AB24" i="126"/>
  <c r="AC24" i="126"/>
  <c r="AI24" i="126"/>
  <c r="AJ24" i="126"/>
  <c r="AK24" i="126"/>
  <c r="AQ24" i="126"/>
  <c r="AR24" i="126"/>
  <c r="AS24" i="126"/>
  <c r="AT24" i="126"/>
  <c r="AY24" i="126"/>
  <c r="AZ24" i="126"/>
  <c r="BA24" i="126"/>
  <c r="BB24" i="126"/>
  <c r="BC24" i="126"/>
  <c r="BG24" i="126"/>
  <c r="BH24" i="126"/>
  <c r="BI24" i="126"/>
  <c r="BJ24" i="126"/>
  <c r="BK24" i="126"/>
  <c r="C25" i="126"/>
  <c r="F25" i="126"/>
  <c r="G25" i="126"/>
  <c r="H25" i="126"/>
  <c r="I25" i="126"/>
  <c r="J25" i="126"/>
  <c r="K25" i="126"/>
  <c r="L25" i="126"/>
  <c r="N25" i="126"/>
  <c r="O25" i="126"/>
  <c r="P25" i="126"/>
  <c r="Q25" i="126"/>
  <c r="R25" i="126"/>
  <c r="V25" i="126"/>
  <c r="W25" i="126"/>
  <c r="X25" i="126"/>
  <c r="AD25" i="126"/>
  <c r="AE25" i="126"/>
  <c r="AF25" i="126"/>
  <c r="AL25" i="126"/>
  <c r="AM25" i="126"/>
  <c r="AN25" i="126"/>
  <c r="AT25" i="126"/>
  <c r="AU25" i="126"/>
  <c r="AV25" i="126"/>
  <c r="AW25" i="126"/>
  <c r="BB25" i="126"/>
  <c r="BC25" i="126"/>
  <c r="BD25" i="126"/>
  <c r="BE25" i="126"/>
  <c r="BF25" i="126"/>
  <c r="BJ25" i="126"/>
  <c r="BK25" i="126"/>
  <c r="C27" i="126"/>
  <c r="D27" i="126"/>
  <c r="E27" i="126"/>
  <c r="F27" i="126"/>
  <c r="I27" i="126"/>
  <c r="J27" i="126"/>
  <c r="K27" i="126"/>
  <c r="L27" i="126"/>
  <c r="M27" i="126"/>
  <c r="Q27" i="126"/>
  <c r="R27" i="126"/>
  <c r="S27" i="126"/>
  <c r="T27" i="126"/>
  <c r="U27" i="126"/>
  <c r="Y27" i="126"/>
  <c r="Z27" i="126"/>
  <c r="AA27" i="126"/>
  <c r="AG27" i="126"/>
  <c r="AH27" i="126"/>
  <c r="AI27" i="126"/>
  <c r="AO27" i="126"/>
  <c r="AP27" i="126"/>
  <c r="AQ27" i="126"/>
  <c r="AW27" i="126"/>
  <c r="AX27" i="126"/>
  <c r="AY27" i="126"/>
  <c r="AZ27" i="126"/>
  <c r="BE27" i="126"/>
  <c r="BF27" i="126"/>
  <c r="BG27" i="126"/>
  <c r="BH27" i="126"/>
  <c r="BI27" i="126"/>
  <c r="D28" i="126"/>
  <c r="E28" i="126"/>
  <c r="F28" i="126"/>
  <c r="G28" i="126"/>
  <c r="H28" i="126"/>
  <c r="I28" i="126"/>
  <c r="L28" i="126"/>
  <c r="M28" i="126"/>
  <c r="N28" i="126"/>
  <c r="O28" i="126"/>
  <c r="P28" i="126"/>
  <c r="T28" i="126"/>
  <c r="U28" i="126"/>
  <c r="V28" i="126"/>
  <c r="W28" i="126"/>
  <c r="X28" i="126"/>
  <c r="AB28" i="126"/>
  <c r="AC28" i="126"/>
  <c r="AD28" i="126"/>
  <c r="AH28" i="126"/>
  <c r="AJ28" i="126"/>
  <c r="AK28" i="126"/>
  <c r="AL28" i="126"/>
  <c r="AR28" i="126"/>
  <c r="AS28" i="126"/>
  <c r="AT28" i="126"/>
  <c r="AZ28" i="126"/>
  <c r="BA28" i="126"/>
  <c r="BB28" i="126"/>
  <c r="BC28" i="126"/>
  <c r="BH28" i="126"/>
  <c r="BI28" i="126"/>
  <c r="BJ28" i="126"/>
  <c r="BK28" i="126"/>
  <c r="C30" i="126"/>
  <c r="G30" i="126"/>
  <c r="H30" i="126"/>
  <c r="I30" i="126"/>
  <c r="J30" i="126"/>
  <c r="K30" i="126"/>
  <c r="O30" i="126"/>
  <c r="P30" i="126"/>
  <c r="Q30" i="126"/>
  <c r="R30" i="126"/>
  <c r="S30" i="126"/>
  <c r="W30" i="126"/>
  <c r="X30" i="126"/>
  <c r="Y30" i="126"/>
  <c r="Z30" i="126"/>
  <c r="AA30" i="126"/>
  <c r="AE30" i="126"/>
  <c r="AF30" i="126"/>
  <c r="AG30" i="126"/>
  <c r="AK30" i="126"/>
  <c r="AM30" i="126"/>
  <c r="AN30" i="126"/>
  <c r="AO30" i="126"/>
  <c r="AU30" i="126"/>
  <c r="AV30" i="126"/>
  <c r="AW30" i="126"/>
  <c r="BC30" i="126"/>
  <c r="BD30" i="126"/>
  <c r="BE30" i="126"/>
  <c r="BF30" i="126"/>
  <c r="BK30" i="126"/>
  <c r="C31" i="126"/>
  <c r="D31" i="126"/>
  <c r="E31" i="126"/>
  <c r="F31" i="126"/>
  <c r="J31" i="126"/>
  <c r="K31" i="126"/>
  <c r="L31" i="126"/>
  <c r="M31" i="126"/>
  <c r="N31" i="126"/>
  <c r="R31" i="126"/>
  <c r="S31" i="126"/>
  <c r="T31" i="126"/>
  <c r="U31" i="126"/>
  <c r="V31" i="126"/>
  <c r="Z31" i="126"/>
  <c r="AA31" i="126"/>
  <c r="AB31" i="126"/>
  <c r="AC31" i="126"/>
  <c r="AD31" i="126"/>
  <c r="AH31" i="126"/>
  <c r="AI31" i="126"/>
  <c r="AJ31" i="126"/>
  <c r="AP31" i="126"/>
  <c r="AQ31" i="126"/>
  <c r="AR31" i="126"/>
  <c r="AX31" i="126"/>
  <c r="AY31" i="126"/>
  <c r="AZ31" i="126"/>
  <c r="BF31" i="126"/>
  <c r="BG31" i="126"/>
  <c r="BH31" i="126"/>
  <c r="BI31" i="126"/>
  <c r="E33" i="126"/>
  <c r="F33" i="126"/>
  <c r="G33" i="126"/>
  <c r="H33" i="126"/>
  <c r="I33" i="126"/>
  <c r="M33" i="126"/>
  <c r="N33" i="126"/>
  <c r="O33" i="126"/>
  <c r="P33" i="126"/>
  <c r="Q33" i="126"/>
  <c r="U33" i="126"/>
  <c r="V33" i="126"/>
  <c r="W33" i="126"/>
  <c r="X33" i="126"/>
  <c r="Y33" i="126"/>
  <c r="AC33" i="126"/>
  <c r="AD33" i="126"/>
  <c r="AE33" i="126"/>
  <c r="AF33" i="126"/>
  <c r="AG33" i="126"/>
  <c r="AH33" i="126"/>
  <c r="AK33" i="126"/>
  <c r="AL33" i="126"/>
  <c r="AM33" i="126"/>
  <c r="AS33" i="126"/>
  <c r="AT33" i="126"/>
  <c r="AU33" i="126"/>
  <c r="BA33" i="126"/>
  <c r="BB33" i="126"/>
  <c r="BC33" i="126"/>
  <c r="BI33" i="126"/>
  <c r="BJ33" i="126"/>
  <c r="BK33" i="126"/>
  <c r="C34" i="126"/>
  <c r="H34" i="126"/>
  <c r="I34" i="126"/>
  <c r="J34" i="126"/>
  <c r="K34" i="126"/>
  <c r="L34" i="126"/>
  <c r="P34" i="126"/>
  <c r="Q34" i="126"/>
  <c r="R34" i="126"/>
  <c r="S34" i="126"/>
  <c r="T34" i="126"/>
  <c r="X34" i="126"/>
  <c r="Y34" i="126"/>
  <c r="Z34" i="126"/>
  <c r="AA34" i="126"/>
  <c r="AB34" i="126"/>
  <c r="AC34" i="126"/>
  <c r="AF34" i="126"/>
  <c r="AG34" i="126"/>
  <c r="AH34" i="126"/>
  <c r="AI34" i="126"/>
  <c r="AJ34" i="126"/>
  <c r="AK34" i="126"/>
  <c r="AL34" i="126"/>
  <c r="AN34" i="126"/>
  <c r="AO34" i="126"/>
  <c r="AP34" i="126"/>
  <c r="AV34" i="126"/>
  <c r="AW34" i="126"/>
  <c r="AX34" i="126"/>
  <c r="BD34" i="126"/>
  <c r="BE34" i="126"/>
  <c r="BF34" i="126"/>
  <c r="C36" i="126"/>
  <c r="D36" i="126"/>
  <c r="E36" i="126"/>
  <c r="F36" i="126"/>
  <c r="K36" i="126"/>
  <c r="L36" i="126"/>
  <c r="M36" i="126"/>
  <c r="N36" i="126"/>
  <c r="O36" i="126"/>
  <c r="S36" i="126"/>
  <c r="T36" i="126"/>
  <c r="U36" i="126"/>
  <c r="V36" i="126"/>
  <c r="W36" i="126"/>
  <c r="AA36" i="126"/>
  <c r="AB36" i="126"/>
  <c r="AC36" i="126"/>
  <c r="AD36" i="126"/>
  <c r="AE36" i="126"/>
  <c r="AF36" i="126"/>
  <c r="AG36" i="126"/>
  <c r="AI36" i="126"/>
  <c r="AJ36" i="126"/>
  <c r="AK36" i="126"/>
  <c r="AL36" i="126"/>
  <c r="AM36" i="126"/>
  <c r="AN36" i="126"/>
  <c r="AO36" i="126"/>
  <c r="AQ36" i="126"/>
  <c r="AR36" i="126"/>
  <c r="AS36" i="126"/>
  <c r="AY36" i="126"/>
  <c r="AZ36" i="126"/>
  <c r="BA36" i="126"/>
  <c r="BG36" i="126"/>
  <c r="BH36" i="126"/>
  <c r="BI36" i="126"/>
  <c r="F37" i="126"/>
  <c r="G37" i="126"/>
  <c r="H37" i="126"/>
  <c r="I37" i="126"/>
  <c r="N37" i="126"/>
  <c r="O37" i="126"/>
  <c r="P37" i="126"/>
  <c r="Q37" i="126"/>
  <c r="R37" i="126"/>
  <c r="V37" i="126"/>
  <c r="W37" i="126"/>
  <c r="X37" i="126"/>
  <c r="Y37" i="126"/>
  <c r="Z37" i="126"/>
  <c r="AA37" i="126"/>
  <c r="AD37" i="126"/>
  <c r="AE37" i="126"/>
  <c r="AF37" i="126"/>
  <c r="AG37" i="126"/>
  <c r="AH37" i="126"/>
  <c r="AI37" i="126"/>
  <c r="AJ37" i="126"/>
  <c r="AL37" i="126"/>
  <c r="AM37" i="126"/>
  <c r="AN37" i="126"/>
  <c r="AO37" i="126"/>
  <c r="AP37" i="126"/>
  <c r="AT37" i="126"/>
  <c r="AU37" i="126"/>
  <c r="AV37" i="126"/>
  <c r="BB37" i="126"/>
  <c r="BC37" i="126"/>
  <c r="BD37" i="126"/>
  <c r="BJ37" i="126"/>
  <c r="BK37" i="126"/>
  <c r="C39" i="126"/>
  <c r="I39" i="126"/>
  <c r="J39" i="126"/>
  <c r="K39" i="126"/>
  <c r="L39" i="126"/>
  <c r="Q39" i="126"/>
  <c r="R39" i="126"/>
  <c r="S39" i="126"/>
  <c r="T39" i="126"/>
  <c r="U39" i="126"/>
  <c r="Y39" i="126"/>
  <c r="Z39" i="126"/>
  <c r="AA39" i="126"/>
  <c r="AB39" i="126"/>
  <c r="AC39" i="126"/>
  <c r="AD39" i="126"/>
  <c r="AG39" i="126"/>
  <c r="AH39" i="126"/>
  <c r="AI39" i="126"/>
  <c r="AJ39" i="126"/>
  <c r="AK39" i="126"/>
  <c r="AO39" i="126"/>
  <c r="AP39" i="126"/>
  <c r="AQ39" i="126"/>
  <c r="AR39" i="126"/>
  <c r="AS39" i="126"/>
  <c r="AW39" i="126"/>
  <c r="AX39" i="126"/>
  <c r="AY39" i="126"/>
  <c r="BE39" i="126"/>
  <c r="BF39" i="126"/>
  <c r="BG39" i="126"/>
  <c r="D40" i="126"/>
  <c r="E40" i="126"/>
  <c r="F40" i="126"/>
  <c r="L40" i="126"/>
  <c r="M40" i="126"/>
  <c r="N40" i="126"/>
  <c r="O40" i="126"/>
  <c r="T40" i="126"/>
  <c r="U40" i="126"/>
  <c r="V40" i="126"/>
  <c r="W40" i="126"/>
  <c r="AB40" i="126"/>
  <c r="AC40" i="126"/>
  <c r="AD40" i="126"/>
  <c r="AE40" i="126"/>
  <c r="AJ40" i="126"/>
  <c r="AK40" i="126"/>
  <c r="AL40" i="126"/>
  <c r="AM40" i="126"/>
  <c r="AR40" i="126"/>
  <c r="AS40" i="126"/>
  <c r="AT40" i="126"/>
  <c r="AU40" i="126"/>
  <c r="AZ40" i="126"/>
  <c r="BA40" i="126"/>
  <c r="BB40" i="126"/>
  <c r="BC40" i="126"/>
  <c r="BH40" i="126"/>
  <c r="BI40" i="126"/>
  <c r="BJ40" i="126"/>
  <c r="BK40" i="126"/>
  <c r="G42" i="126"/>
  <c r="H42" i="126"/>
  <c r="I42" i="126"/>
  <c r="J42" i="126"/>
  <c r="O42" i="126"/>
  <c r="P42" i="126"/>
  <c r="Q42" i="126"/>
  <c r="R42" i="126"/>
  <c r="W42" i="126"/>
  <c r="X42" i="126"/>
  <c r="Y42" i="126"/>
  <c r="Z42" i="126"/>
  <c r="AE42" i="126"/>
  <c r="AF42" i="126"/>
  <c r="AG42" i="126"/>
  <c r="AH42" i="126"/>
  <c r="AM42" i="126"/>
  <c r="AN42" i="126"/>
  <c r="AO42" i="126"/>
  <c r="AP42" i="126"/>
  <c r="AU42" i="126"/>
  <c r="AV42" i="126"/>
  <c r="AW42" i="126"/>
  <c r="AX42" i="126"/>
  <c r="BC42" i="126"/>
  <c r="BD42" i="126"/>
  <c r="BE42" i="126"/>
  <c r="BF42" i="126"/>
  <c r="BK42" i="126"/>
  <c r="C4" i="80"/>
  <c r="D4" i="80"/>
  <c r="E4" i="80"/>
  <c r="F4" i="80"/>
  <c r="G4" i="80"/>
  <c r="H4" i="80"/>
  <c r="I4" i="80"/>
  <c r="J4" i="80"/>
  <c r="J24" i="80" s="1"/>
  <c r="K4" i="80"/>
  <c r="L4" i="80"/>
  <c r="M4" i="80"/>
  <c r="N4" i="80"/>
  <c r="O4" i="80"/>
  <c r="P4" i="80"/>
  <c r="Q4" i="80"/>
  <c r="R4" i="80"/>
  <c r="R24" i="80" s="1"/>
  <c r="S4" i="80"/>
  <c r="T4" i="80"/>
  <c r="U4" i="80"/>
  <c r="V4" i="80"/>
  <c r="W4" i="80"/>
  <c r="X4" i="80"/>
  <c r="Y4" i="80"/>
  <c r="Y24" i="80" s="1"/>
  <c r="Z4" i="80"/>
  <c r="Z24" i="80" s="1"/>
  <c r="AA4" i="80"/>
  <c r="AB4" i="80"/>
  <c r="AC4" i="80"/>
  <c r="AD4" i="80"/>
  <c r="AE4" i="80"/>
  <c r="AF4" i="80"/>
  <c r="AG4" i="80"/>
  <c r="AG24" i="80" s="1"/>
  <c r="AH4" i="80"/>
  <c r="AH24" i="80" s="1"/>
  <c r="AI4" i="80"/>
  <c r="AJ4" i="80"/>
  <c r="AK4" i="80"/>
  <c r="AL4" i="80"/>
  <c r="AM4" i="80"/>
  <c r="AN4" i="80"/>
  <c r="AO4" i="80"/>
  <c r="AO24" i="80" s="1"/>
  <c r="AP4" i="80"/>
  <c r="AP24" i="80" s="1"/>
  <c r="AQ4" i="80"/>
  <c r="AR4" i="80"/>
  <c r="AS4" i="80"/>
  <c r="AT4" i="80"/>
  <c r="AU4" i="80"/>
  <c r="AV4" i="80"/>
  <c r="AW4" i="80"/>
  <c r="AW24" i="80" s="1"/>
  <c r="AX4" i="80"/>
  <c r="AX24" i="80" s="1"/>
  <c r="AY4" i="80"/>
  <c r="AZ4" i="80"/>
  <c r="BA4" i="80"/>
  <c r="BB4" i="80"/>
  <c r="BC4" i="80"/>
  <c r="BD4" i="80"/>
  <c r="BE4" i="80"/>
  <c r="BE24" i="80" s="1"/>
  <c r="BF4" i="80"/>
  <c r="BF24" i="80" s="1"/>
  <c r="BG4" i="80"/>
  <c r="BH4" i="80"/>
  <c r="BI4" i="80"/>
  <c r="BJ4" i="80"/>
  <c r="BK4" i="80"/>
  <c r="C5" i="80"/>
  <c r="D5" i="80"/>
  <c r="D25" i="80" s="1"/>
  <c r="E5" i="80"/>
  <c r="E25" i="80" s="1"/>
  <c r="F5" i="80"/>
  <c r="G5" i="80"/>
  <c r="H5" i="80"/>
  <c r="I5" i="80"/>
  <c r="J5" i="80"/>
  <c r="K5" i="80"/>
  <c r="L5" i="80"/>
  <c r="M5" i="80"/>
  <c r="M25" i="80" s="1"/>
  <c r="N5" i="80"/>
  <c r="O5" i="80"/>
  <c r="P5" i="80"/>
  <c r="Q5" i="80"/>
  <c r="R5" i="80"/>
  <c r="S5" i="80"/>
  <c r="T5" i="80"/>
  <c r="U5" i="80"/>
  <c r="U25" i="80" s="1"/>
  <c r="V5" i="80"/>
  <c r="W5" i="80"/>
  <c r="X5" i="80"/>
  <c r="Y5" i="80"/>
  <c r="Z5" i="80"/>
  <c r="AA5" i="80"/>
  <c r="AB5" i="80"/>
  <c r="AB25" i="80" s="1"/>
  <c r="AC5" i="80"/>
  <c r="AC25" i="80" s="1"/>
  <c r="AD5" i="80"/>
  <c r="AE5" i="80"/>
  <c r="AF5" i="80"/>
  <c r="AG5" i="80"/>
  <c r="AH5" i="80"/>
  <c r="AI5" i="80"/>
  <c r="AJ5" i="80"/>
  <c r="AJ25" i="80" s="1"/>
  <c r="AK5" i="80"/>
  <c r="AK25" i="80" s="1"/>
  <c r="AL5" i="80"/>
  <c r="AM5" i="80"/>
  <c r="AN5" i="80"/>
  <c r="AO5" i="80"/>
  <c r="AP5" i="80"/>
  <c r="AQ5" i="80"/>
  <c r="AR5" i="80"/>
  <c r="AR25" i="80" s="1"/>
  <c r="AS5" i="80"/>
  <c r="AS25" i="80" s="1"/>
  <c r="AT5" i="80"/>
  <c r="AU5" i="80"/>
  <c r="AV5" i="80"/>
  <c r="AW5" i="80"/>
  <c r="AX5" i="80"/>
  <c r="AY5" i="80"/>
  <c r="AZ5" i="80"/>
  <c r="AZ25" i="80" s="1"/>
  <c r="BA5" i="80"/>
  <c r="BA25" i="80" s="1"/>
  <c r="BB5" i="80"/>
  <c r="BC5" i="80"/>
  <c r="BD5" i="80"/>
  <c r="BE5" i="80"/>
  <c r="BF5" i="80"/>
  <c r="BG5" i="80"/>
  <c r="BH5" i="80"/>
  <c r="BH25" i="80" s="1"/>
  <c r="BI5" i="80"/>
  <c r="BI25" i="80" s="1"/>
  <c r="BJ5" i="80"/>
  <c r="BK5" i="80"/>
  <c r="C7" i="80"/>
  <c r="D7" i="80"/>
  <c r="E7" i="80"/>
  <c r="F7" i="80"/>
  <c r="G7" i="80"/>
  <c r="G27" i="80" s="1"/>
  <c r="H7" i="80"/>
  <c r="H27" i="80" s="1"/>
  <c r="I7" i="80"/>
  <c r="J7" i="80"/>
  <c r="K7" i="80"/>
  <c r="L7" i="80"/>
  <c r="M7" i="80"/>
  <c r="N7" i="80"/>
  <c r="O7" i="80"/>
  <c r="P7" i="80"/>
  <c r="P27" i="80" s="1"/>
  <c r="Q7" i="80"/>
  <c r="R7" i="80"/>
  <c r="S7" i="80"/>
  <c r="T7" i="80"/>
  <c r="U7" i="80"/>
  <c r="V7" i="80"/>
  <c r="W7" i="80"/>
  <c r="X7" i="80"/>
  <c r="X27" i="80" s="1"/>
  <c r="Y7" i="80"/>
  <c r="Z7" i="80"/>
  <c r="AA7" i="80"/>
  <c r="AB7" i="80"/>
  <c r="AC7" i="80"/>
  <c r="AD7" i="80"/>
  <c r="AE7" i="80"/>
  <c r="AE27" i="80" s="1"/>
  <c r="AF7" i="80"/>
  <c r="AF27" i="80" s="1"/>
  <c r="AG7" i="80"/>
  <c r="AH7" i="80"/>
  <c r="AI7" i="80"/>
  <c r="AJ7" i="80"/>
  <c r="AK7" i="80"/>
  <c r="AL7" i="80"/>
  <c r="AM7" i="80"/>
  <c r="AM27" i="80" s="1"/>
  <c r="AN7" i="80"/>
  <c r="AN27" i="80" s="1"/>
  <c r="AO7" i="80"/>
  <c r="AP7" i="80"/>
  <c r="AQ7" i="80"/>
  <c r="AR7" i="80"/>
  <c r="AS7" i="80"/>
  <c r="AT7" i="80"/>
  <c r="AU7" i="80"/>
  <c r="AU27" i="80" s="1"/>
  <c r="AV7" i="80"/>
  <c r="AV27" i="80" s="1"/>
  <c r="AW7" i="80"/>
  <c r="AX7" i="80"/>
  <c r="AY7" i="80"/>
  <c r="AZ7" i="80"/>
  <c r="BA7" i="80"/>
  <c r="BB7" i="80"/>
  <c r="BC7" i="80"/>
  <c r="BC27" i="80" s="1"/>
  <c r="BD7" i="80"/>
  <c r="BD27" i="80" s="1"/>
  <c r="BE7" i="80"/>
  <c r="BF7" i="80"/>
  <c r="BG7" i="80"/>
  <c r="BH7" i="80"/>
  <c r="BI7" i="80"/>
  <c r="BJ7" i="80"/>
  <c r="BK7" i="80"/>
  <c r="BK27" i="80" s="1"/>
  <c r="C8" i="80"/>
  <c r="C28" i="80" s="1"/>
  <c r="D8" i="80"/>
  <c r="E8" i="80"/>
  <c r="F8" i="80"/>
  <c r="G8" i="80"/>
  <c r="H8" i="80"/>
  <c r="I8" i="80"/>
  <c r="J8" i="80"/>
  <c r="J28" i="80" s="1"/>
  <c r="K8" i="80"/>
  <c r="K28" i="80" s="1"/>
  <c r="L8" i="80"/>
  <c r="M8" i="80"/>
  <c r="N8" i="80"/>
  <c r="O8" i="80"/>
  <c r="P8" i="80"/>
  <c r="Q8" i="80"/>
  <c r="R8" i="80"/>
  <c r="S8" i="80"/>
  <c r="S28" i="80" s="1"/>
  <c r="T8" i="80"/>
  <c r="U8" i="80"/>
  <c r="V8" i="80"/>
  <c r="W8" i="80"/>
  <c r="X8" i="80"/>
  <c r="Y8" i="80"/>
  <c r="Z8" i="80"/>
  <c r="AA8" i="80"/>
  <c r="AA28" i="80" s="1"/>
  <c r="AB8" i="80"/>
  <c r="AC8" i="80"/>
  <c r="AD8" i="80"/>
  <c r="AE8" i="80"/>
  <c r="AF8" i="80"/>
  <c r="AG8" i="80"/>
  <c r="AH8" i="80"/>
  <c r="AH28" i="80" s="1"/>
  <c r="AI8" i="80"/>
  <c r="AI28" i="80" s="1"/>
  <c r="AJ8" i="80"/>
  <c r="AK8" i="80"/>
  <c r="AL8" i="80"/>
  <c r="AM8" i="80"/>
  <c r="AN8" i="80"/>
  <c r="AO8" i="80"/>
  <c r="AP8" i="80"/>
  <c r="AP28" i="80" s="1"/>
  <c r="AQ8" i="80"/>
  <c r="AQ28" i="80" s="1"/>
  <c r="AR8" i="80"/>
  <c r="AS8" i="80"/>
  <c r="AT8" i="80"/>
  <c r="AU8" i="80"/>
  <c r="AV8" i="80"/>
  <c r="AW8" i="80"/>
  <c r="AX8" i="80"/>
  <c r="AX28" i="80" s="1"/>
  <c r="AY8" i="80"/>
  <c r="AY28" i="80" s="1"/>
  <c r="AZ8" i="80"/>
  <c r="BA8" i="80"/>
  <c r="BB8" i="80"/>
  <c r="BC8" i="80"/>
  <c r="BD8" i="80"/>
  <c r="BE8" i="80"/>
  <c r="BF8" i="80"/>
  <c r="BF28" i="80" s="1"/>
  <c r="BG8" i="80"/>
  <c r="BG28" i="80" s="1"/>
  <c r="BH8" i="80"/>
  <c r="BI8" i="80"/>
  <c r="BJ8" i="80"/>
  <c r="BK8" i="80"/>
  <c r="C10" i="80"/>
  <c r="D10" i="80"/>
  <c r="E10" i="80"/>
  <c r="E30" i="80" s="1"/>
  <c r="F10" i="80"/>
  <c r="F30" i="80" s="1"/>
  <c r="G10" i="80"/>
  <c r="H10" i="80"/>
  <c r="I10" i="80"/>
  <c r="J10" i="80"/>
  <c r="K10" i="80"/>
  <c r="L10" i="80"/>
  <c r="M10" i="80"/>
  <c r="M30" i="80" s="1"/>
  <c r="N10" i="80"/>
  <c r="N30" i="80" s="1"/>
  <c r="O10" i="80"/>
  <c r="P10" i="80"/>
  <c r="Q10" i="80"/>
  <c r="R10" i="80"/>
  <c r="S10" i="80"/>
  <c r="T10" i="80"/>
  <c r="U10" i="80"/>
  <c r="V10" i="80"/>
  <c r="V30" i="80" s="1"/>
  <c r="W10" i="80"/>
  <c r="X10" i="80"/>
  <c r="Y10" i="80"/>
  <c r="Z10" i="80"/>
  <c r="AA10" i="80"/>
  <c r="AB10" i="80"/>
  <c r="AC10" i="80"/>
  <c r="AD10" i="80"/>
  <c r="AD30" i="80" s="1"/>
  <c r="AE10" i="80"/>
  <c r="AF10" i="80"/>
  <c r="AG10" i="80"/>
  <c r="AH10" i="80"/>
  <c r="AI10" i="80"/>
  <c r="AJ10" i="80"/>
  <c r="AJ30" i="80" s="1"/>
  <c r="AK10" i="80"/>
  <c r="AK30" i="80" s="1"/>
  <c r="AL10" i="80"/>
  <c r="AL30" i="80" s="1"/>
  <c r="AM10" i="80"/>
  <c r="AN10" i="80"/>
  <c r="AO10" i="80"/>
  <c r="AP10" i="80"/>
  <c r="AQ10" i="80"/>
  <c r="AR10" i="80"/>
  <c r="AR30" i="80" s="1"/>
  <c r="AS10" i="80"/>
  <c r="AS30" i="80" s="1"/>
  <c r="AT10" i="80"/>
  <c r="AT30" i="80" s="1"/>
  <c r="AU10" i="80"/>
  <c r="AV10" i="80"/>
  <c r="AW10" i="80"/>
  <c r="AX10" i="80"/>
  <c r="AY10" i="80"/>
  <c r="AZ10" i="80"/>
  <c r="AZ30" i="80" s="1"/>
  <c r="BA10" i="80"/>
  <c r="BA30" i="80" s="1"/>
  <c r="BB10" i="80"/>
  <c r="BB30" i="80" s="1"/>
  <c r="BC10" i="80"/>
  <c r="BD10" i="80"/>
  <c r="BE10" i="80"/>
  <c r="BF10" i="80"/>
  <c r="BG10" i="80"/>
  <c r="BH10" i="80"/>
  <c r="BI10" i="80"/>
  <c r="BI30" i="80" s="1"/>
  <c r="BJ10" i="80"/>
  <c r="BJ30" i="80" s="1"/>
  <c r="BK10" i="80"/>
  <c r="C11" i="80"/>
  <c r="D11" i="80"/>
  <c r="E11" i="80"/>
  <c r="F11" i="80"/>
  <c r="G11" i="80"/>
  <c r="G31" i="80" s="1"/>
  <c r="H11" i="80"/>
  <c r="H31" i="80" s="1"/>
  <c r="I11" i="80"/>
  <c r="I31" i="80" s="1"/>
  <c r="J11" i="80"/>
  <c r="K11" i="80"/>
  <c r="L11" i="80"/>
  <c r="M11" i="80"/>
  <c r="N11" i="80"/>
  <c r="O11" i="80"/>
  <c r="P11" i="80"/>
  <c r="P31" i="80" s="1"/>
  <c r="Q11" i="80"/>
  <c r="Q31" i="80" s="1"/>
  <c r="R11" i="80"/>
  <c r="S11" i="80"/>
  <c r="T11" i="80"/>
  <c r="U11" i="80"/>
  <c r="V11" i="80"/>
  <c r="W11" i="80"/>
  <c r="X11" i="80"/>
  <c r="Y11" i="80"/>
  <c r="Y31" i="80" s="1"/>
  <c r="Z11" i="80"/>
  <c r="AA11" i="80"/>
  <c r="AB11" i="80"/>
  <c r="AC11" i="80"/>
  <c r="AD11" i="80"/>
  <c r="AE11" i="80"/>
  <c r="AF11" i="80"/>
  <c r="AG11" i="80"/>
  <c r="AG31" i="80" s="1"/>
  <c r="AH11" i="80"/>
  <c r="AI11" i="80"/>
  <c r="AJ11" i="80"/>
  <c r="AK11" i="80"/>
  <c r="AL11" i="80"/>
  <c r="AM11" i="80"/>
  <c r="AM31" i="80" s="1"/>
  <c r="AN11" i="80"/>
  <c r="AN31" i="80" s="1"/>
  <c r="AO11" i="80"/>
  <c r="AO31" i="80" s="1"/>
  <c r="AP11" i="80"/>
  <c r="AQ11" i="80"/>
  <c r="AR11" i="80"/>
  <c r="AS11" i="80"/>
  <c r="AT11" i="80"/>
  <c r="AU11" i="80"/>
  <c r="AU31" i="80" s="1"/>
  <c r="AV11" i="80"/>
  <c r="AV31" i="80" s="1"/>
  <c r="AW11" i="80"/>
  <c r="AW31" i="80" s="1"/>
  <c r="AX11" i="80"/>
  <c r="AY11" i="80"/>
  <c r="AZ11" i="80"/>
  <c r="BA11" i="80"/>
  <c r="BB11" i="80"/>
  <c r="BC11" i="80"/>
  <c r="BC31" i="80" s="1"/>
  <c r="BD11" i="80"/>
  <c r="BD31" i="80" s="1"/>
  <c r="BE11" i="80"/>
  <c r="BE31" i="80" s="1"/>
  <c r="BF11" i="80"/>
  <c r="BG11" i="80"/>
  <c r="BH11" i="80"/>
  <c r="BI11" i="80"/>
  <c r="BJ11" i="80"/>
  <c r="BK11" i="80"/>
  <c r="C13" i="80"/>
  <c r="C33" i="80" s="1"/>
  <c r="D13" i="80"/>
  <c r="D33" i="80" s="1"/>
  <c r="E13" i="80"/>
  <c r="F13" i="80"/>
  <c r="G13" i="80"/>
  <c r="H13" i="80"/>
  <c r="I13" i="80"/>
  <c r="J13" i="80"/>
  <c r="J33" i="80" s="1"/>
  <c r="K13" i="80"/>
  <c r="K33" i="80" s="1"/>
  <c r="L13" i="80"/>
  <c r="L33" i="80" s="1"/>
  <c r="M13" i="80"/>
  <c r="N13" i="80"/>
  <c r="O13" i="80"/>
  <c r="P13" i="80"/>
  <c r="Q13" i="80"/>
  <c r="R13" i="80"/>
  <c r="S13" i="80"/>
  <c r="S33" i="80" s="1"/>
  <c r="T13" i="80"/>
  <c r="T33" i="80" s="1"/>
  <c r="U13" i="80"/>
  <c r="V13" i="80"/>
  <c r="W13" i="80"/>
  <c r="X13" i="80"/>
  <c r="Y13" i="80"/>
  <c r="Z13" i="80"/>
  <c r="AA13" i="80"/>
  <c r="AB13" i="80"/>
  <c r="AB33" i="80" s="1"/>
  <c r="AC13" i="80"/>
  <c r="AD13" i="80"/>
  <c r="AE13" i="80"/>
  <c r="AF13" i="80"/>
  <c r="AG13" i="80"/>
  <c r="AH13" i="80"/>
  <c r="AI13" i="80"/>
  <c r="AJ13" i="80"/>
  <c r="AJ33" i="80" s="1"/>
  <c r="AK13" i="80"/>
  <c r="AL13" i="80"/>
  <c r="AM13" i="80"/>
  <c r="AN13" i="80"/>
  <c r="AO13" i="80"/>
  <c r="AP13" i="80"/>
  <c r="AP33" i="80" s="1"/>
  <c r="AQ13" i="80"/>
  <c r="AQ33" i="80" s="1"/>
  <c r="AR13" i="80"/>
  <c r="AR33" i="80" s="1"/>
  <c r="AS13" i="80"/>
  <c r="AT13" i="80"/>
  <c r="AU13" i="80"/>
  <c r="AV13" i="80"/>
  <c r="AW13" i="80"/>
  <c r="AX13" i="80"/>
  <c r="AX33" i="80" s="1"/>
  <c r="AY13" i="80"/>
  <c r="AY33" i="80" s="1"/>
  <c r="AZ13" i="80"/>
  <c r="AZ33" i="80" s="1"/>
  <c r="BA13" i="80"/>
  <c r="BB13" i="80"/>
  <c r="BC13" i="80"/>
  <c r="BD13" i="80"/>
  <c r="BE13" i="80"/>
  <c r="BF13" i="80"/>
  <c r="BF33" i="80" s="1"/>
  <c r="BG13" i="80"/>
  <c r="BG33" i="80" s="1"/>
  <c r="BH13" i="80"/>
  <c r="BH33" i="80" s="1"/>
  <c r="BI13" i="80"/>
  <c r="BJ13" i="80"/>
  <c r="BK13" i="80"/>
  <c r="C14" i="80"/>
  <c r="D14" i="80"/>
  <c r="E14" i="80"/>
  <c r="E34" i="80" s="1"/>
  <c r="F14" i="80"/>
  <c r="F34" i="80" s="1"/>
  <c r="G14" i="80"/>
  <c r="G34" i="80" s="1"/>
  <c r="H14" i="80"/>
  <c r="I14" i="80"/>
  <c r="J14" i="80"/>
  <c r="K14" i="80"/>
  <c r="L14" i="80"/>
  <c r="M14" i="80"/>
  <c r="M34" i="80" s="1"/>
  <c r="N14" i="80"/>
  <c r="N34" i="80" s="1"/>
  <c r="O14" i="80"/>
  <c r="O34" i="80" s="1"/>
  <c r="P14" i="80"/>
  <c r="Q14" i="80"/>
  <c r="R14" i="80"/>
  <c r="S14" i="80"/>
  <c r="T14" i="80"/>
  <c r="U14" i="80"/>
  <c r="V14" i="80"/>
  <c r="V34" i="80" s="1"/>
  <c r="W14" i="80"/>
  <c r="W34" i="80" s="1"/>
  <c r="X14" i="80"/>
  <c r="Y14" i="80"/>
  <c r="Z14" i="80"/>
  <c r="AA14" i="80"/>
  <c r="AB14" i="80"/>
  <c r="AC14" i="80"/>
  <c r="AD14" i="80"/>
  <c r="AE14" i="80"/>
  <c r="AE34" i="80" s="1"/>
  <c r="AF14" i="80"/>
  <c r="AG14" i="80"/>
  <c r="AH14" i="80"/>
  <c r="AI14" i="80"/>
  <c r="AJ14" i="80"/>
  <c r="AK14" i="80"/>
  <c r="AL14" i="80"/>
  <c r="AM14" i="80"/>
  <c r="AM34" i="80" s="1"/>
  <c r="AN14" i="80"/>
  <c r="AO14" i="80"/>
  <c r="AP14" i="80"/>
  <c r="AQ14" i="80"/>
  <c r="AR14" i="80"/>
  <c r="AS14" i="80"/>
  <c r="AS34" i="80" s="1"/>
  <c r="AT14" i="80"/>
  <c r="AT34" i="80" s="1"/>
  <c r="AU14" i="80"/>
  <c r="AU34" i="80" s="1"/>
  <c r="AV14" i="80"/>
  <c r="AW14" i="80"/>
  <c r="AX14" i="80"/>
  <c r="AY14" i="80"/>
  <c r="AZ14" i="80"/>
  <c r="BA14" i="80"/>
  <c r="BA34" i="80" s="1"/>
  <c r="BB14" i="80"/>
  <c r="BB34" i="80" s="1"/>
  <c r="BC14" i="80"/>
  <c r="BC34" i="80" s="1"/>
  <c r="BD14" i="80"/>
  <c r="BE14" i="80"/>
  <c r="BF14" i="80"/>
  <c r="BG14" i="80"/>
  <c r="BH14" i="80"/>
  <c r="BI14" i="80"/>
  <c r="BI34" i="80" s="1"/>
  <c r="BJ14" i="80"/>
  <c r="BJ34" i="80" s="1"/>
  <c r="BK14" i="80"/>
  <c r="BK34" i="80" s="1"/>
  <c r="C16" i="80"/>
  <c r="D16" i="80"/>
  <c r="E16" i="80"/>
  <c r="F16" i="80"/>
  <c r="G16" i="80"/>
  <c r="H16" i="80"/>
  <c r="I16" i="80"/>
  <c r="I36" i="80" s="1"/>
  <c r="J16" i="80"/>
  <c r="J36" i="80" s="1"/>
  <c r="K16" i="80"/>
  <c r="L16" i="80"/>
  <c r="M16" i="80"/>
  <c r="N16" i="80"/>
  <c r="O16" i="80"/>
  <c r="P16" i="80"/>
  <c r="P36" i="80" s="1"/>
  <c r="Q16" i="80"/>
  <c r="Q36" i="80" s="1"/>
  <c r="R16" i="80"/>
  <c r="R36" i="80" s="1"/>
  <c r="S16" i="80"/>
  <c r="T16" i="80"/>
  <c r="U16" i="80"/>
  <c r="V16" i="80"/>
  <c r="W16" i="80"/>
  <c r="X16" i="80"/>
  <c r="Y16" i="80"/>
  <c r="Y36" i="80" s="1"/>
  <c r="Z16" i="80"/>
  <c r="Z36" i="80" s="1"/>
  <c r="AA16" i="80"/>
  <c r="AB16" i="80"/>
  <c r="AC16" i="80"/>
  <c r="AD16" i="80"/>
  <c r="AE16" i="80"/>
  <c r="AF16" i="80"/>
  <c r="AG16" i="80"/>
  <c r="AH16" i="80"/>
  <c r="AH36" i="80" s="1"/>
  <c r="AI16" i="80"/>
  <c r="AJ16" i="80"/>
  <c r="AK16" i="80"/>
  <c r="AL16" i="80"/>
  <c r="AM16" i="80"/>
  <c r="AN16" i="80"/>
  <c r="AO16" i="80"/>
  <c r="AP16" i="80"/>
  <c r="AP36" i="80" s="1"/>
  <c r="AQ16" i="80"/>
  <c r="AR16" i="80"/>
  <c r="AS16" i="80"/>
  <c r="AT16" i="80"/>
  <c r="AU16" i="80"/>
  <c r="AV16" i="80"/>
  <c r="AV36" i="80" s="1"/>
  <c r="AW16" i="80"/>
  <c r="AW36" i="80" s="1"/>
  <c r="AX16" i="80"/>
  <c r="AX36" i="80" s="1"/>
  <c r="AY16" i="80"/>
  <c r="AZ16" i="80"/>
  <c r="BA16" i="80"/>
  <c r="BB16" i="80"/>
  <c r="BC16" i="80"/>
  <c r="BD16" i="80"/>
  <c r="BD36" i="80" s="1"/>
  <c r="BE16" i="80"/>
  <c r="BE36" i="80" s="1"/>
  <c r="BF16" i="80"/>
  <c r="BF36" i="80" s="1"/>
  <c r="BG16" i="80"/>
  <c r="BH16" i="80"/>
  <c r="BI16" i="80"/>
  <c r="BJ16" i="80"/>
  <c r="BK16" i="80"/>
  <c r="C17" i="80"/>
  <c r="C37" i="80" s="1"/>
  <c r="D17" i="80"/>
  <c r="D37" i="80" s="1"/>
  <c r="E17" i="80"/>
  <c r="E37" i="80" s="1"/>
  <c r="F17" i="80"/>
  <c r="G17" i="80"/>
  <c r="H17" i="80"/>
  <c r="I17" i="80"/>
  <c r="J17" i="80"/>
  <c r="K17" i="80"/>
  <c r="L17" i="80"/>
  <c r="L37" i="80" s="1"/>
  <c r="M17" i="80"/>
  <c r="M37" i="80" s="1"/>
  <c r="N17" i="80"/>
  <c r="O17" i="80"/>
  <c r="P17" i="80"/>
  <c r="Q17" i="80"/>
  <c r="R17" i="80"/>
  <c r="S17" i="80"/>
  <c r="S37" i="80" s="1"/>
  <c r="T17" i="80"/>
  <c r="T37" i="80" s="1"/>
  <c r="U17" i="80"/>
  <c r="U37" i="80" s="1"/>
  <c r="V17" i="80"/>
  <c r="W17" i="80"/>
  <c r="X17" i="80"/>
  <c r="Y17" i="80"/>
  <c r="Z17" i="80"/>
  <c r="AA17" i="80"/>
  <c r="AB17" i="80"/>
  <c r="AB37" i="80" s="1"/>
  <c r="AC17" i="80"/>
  <c r="AC37" i="80" s="1"/>
  <c r="AD17" i="80"/>
  <c r="AE17" i="80"/>
  <c r="AF17" i="80"/>
  <c r="AG17" i="80"/>
  <c r="AH17" i="80"/>
  <c r="AI17" i="80"/>
  <c r="AJ17" i="80"/>
  <c r="AK17" i="80"/>
  <c r="AK37" i="80" s="1"/>
  <c r="AL17" i="80"/>
  <c r="AM17" i="80"/>
  <c r="AN17" i="80"/>
  <c r="AO17" i="80"/>
  <c r="AP17" i="80"/>
  <c r="AQ17" i="80"/>
  <c r="AR17" i="80"/>
  <c r="AS17" i="80"/>
  <c r="AS37" i="80" s="1"/>
  <c r="AT17" i="80"/>
  <c r="AU17" i="80"/>
  <c r="AV17" i="80"/>
  <c r="AW17" i="80"/>
  <c r="AX17" i="80"/>
  <c r="AY17" i="80"/>
  <c r="AY37" i="80" s="1"/>
  <c r="AZ17" i="80"/>
  <c r="AZ37" i="80" s="1"/>
  <c r="BA17" i="80"/>
  <c r="BA37" i="80" s="1"/>
  <c r="BB17" i="80"/>
  <c r="BC17" i="80"/>
  <c r="BD17" i="80"/>
  <c r="BE17" i="80"/>
  <c r="BF17" i="80"/>
  <c r="BG17" i="80"/>
  <c r="BG37" i="80" s="1"/>
  <c r="BH17" i="80"/>
  <c r="BH37" i="80" s="1"/>
  <c r="BI17" i="80"/>
  <c r="BI37" i="80" s="1"/>
  <c r="BJ17" i="80"/>
  <c r="BK17" i="80"/>
  <c r="C19" i="80"/>
  <c r="D19" i="80"/>
  <c r="E19" i="80"/>
  <c r="F19" i="80"/>
  <c r="F39" i="80" s="1"/>
  <c r="G19" i="80"/>
  <c r="G39" i="80" s="1"/>
  <c r="H19" i="80"/>
  <c r="H39" i="80" s="1"/>
  <c r="I19" i="80"/>
  <c r="J19" i="80"/>
  <c r="K19" i="80"/>
  <c r="L19" i="80"/>
  <c r="M19" i="80"/>
  <c r="N19" i="80"/>
  <c r="O19" i="80"/>
  <c r="O39" i="80" s="1"/>
  <c r="P19" i="80"/>
  <c r="P39" i="80" s="1"/>
  <c r="Q19" i="80"/>
  <c r="R19" i="80"/>
  <c r="S19" i="80"/>
  <c r="T19" i="80"/>
  <c r="U19" i="80"/>
  <c r="V19" i="80"/>
  <c r="V39" i="80" s="1"/>
  <c r="W19" i="80"/>
  <c r="W39" i="80" s="1"/>
  <c r="X19" i="80"/>
  <c r="X39" i="80" s="1"/>
  <c r="Y19" i="80"/>
  <c r="Z19" i="80"/>
  <c r="AA19" i="80"/>
  <c r="AB19" i="80"/>
  <c r="AC19" i="80"/>
  <c r="AD19" i="80"/>
  <c r="AE19" i="80"/>
  <c r="AE39" i="80" s="1"/>
  <c r="AF19" i="80"/>
  <c r="AF39" i="80" s="1"/>
  <c r="AG19" i="80"/>
  <c r="AH19" i="80"/>
  <c r="AI19" i="80"/>
  <c r="AJ19" i="80"/>
  <c r="AK19" i="80"/>
  <c r="AL19" i="80"/>
  <c r="AM19" i="80"/>
  <c r="AN19" i="80"/>
  <c r="AN39" i="80" s="1"/>
  <c r="AO19" i="80"/>
  <c r="AP19" i="80"/>
  <c r="AQ19" i="80"/>
  <c r="AR19" i="80"/>
  <c r="AS19" i="80"/>
  <c r="AT19" i="80"/>
  <c r="AU19" i="80"/>
  <c r="AV19" i="80"/>
  <c r="AV39" i="80" s="1"/>
  <c r="AW19" i="80"/>
  <c r="AX19" i="80"/>
  <c r="AY19" i="80"/>
  <c r="AZ19" i="80"/>
  <c r="BA19" i="80"/>
  <c r="BB19" i="80"/>
  <c r="BB39" i="80" s="1"/>
  <c r="BC19" i="80"/>
  <c r="BC39" i="80" s="1"/>
  <c r="BD19" i="80"/>
  <c r="BD39" i="80" s="1"/>
  <c r="BE19" i="80"/>
  <c r="BF19" i="80"/>
  <c r="BG19" i="80"/>
  <c r="BH19" i="80"/>
  <c r="BI19" i="80"/>
  <c r="BJ19" i="80"/>
  <c r="BJ39" i="80" s="1"/>
  <c r="BK19" i="80"/>
  <c r="BK39" i="80" s="1"/>
  <c r="C20" i="80"/>
  <c r="C40" i="80" s="1"/>
  <c r="D20" i="80"/>
  <c r="E20" i="80"/>
  <c r="F20" i="80"/>
  <c r="G20" i="80"/>
  <c r="H20" i="80"/>
  <c r="I20" i="80"/>
  <c r="I40" i="80" s="1"/>
  <c r="J20" i="80"/>
  <c r="J40" i="80" s="1"/>
  <c r="K20" i="80"/>
  <c r="K40" i="80" s="1"/>
  <c r="L20" i="80"/>
  <c r="M20" i="80"/>
  <c r="N20" i="80"/>
  <c r="O20" i="80"/>
  <c r="P20" i="80"/>
  <c r="Q20" i="80"/>
  <c r="R20" i="80"/>
  <c r="R40" i="80" s="1"/>
  <c r="S20" i="80"/>
  <c r="S40" i="80" s="1"/>
  <c r="T20" i="80"/>
  <c r="U20" i="80"/>
  <c r="V20" i="80"/>
  <c r="W20" i="80"/>
  <c r="X20" i="80"/>
  <c r="Y20" i="80"/>
  <c r="Z20" i="80"/>
  <c r="Z40" i="80" s="1"/>
  <c r="AA20" i="80"/>
  <c r="AA40" i="80" s="1"/>
  <c r="AB20" i="80"/>
  <c r="AC20" i="80"/>
  <c r="AD20" i="80"/>
  <c r="AE20" i="80"/>
  <c r="AF20" i="80"/>
  <c r="AG20" i="80"/>
  <c r="AH20" i="80"/>
  <c r="AH40" i="80" s="1"/>
  <c r="AI20" i="80"/>
  <c r="AI40" i="80" s="1"/>
  <c r="AJ20" i="80"/>
  <c r="AK20" i="80"/>
  <c r="AL20" i="80"/>
  <c r="AM20" i="80"/>
  <c r="AN20" i="80"/>
  <c r="AO20" i="80"/>
  <c r="AP20" i="80"/>
  <c r="AP40" i="80" s="1"/>
  <c r="AQ20" i="80"/>
  <c r="AQ40" i="80" s="1"/>
  <c r="AR20" i="80"/>
  <c r="AS20" i="80"/>
  <c r="AT20" i="80"/>
  <c r="AU20" i="80"/>
  <c r="AV20" i="80"/>
  <c r="AW20" i="80"/>
  <c r="AX20" i="80"/>
  <c r="AX40" i="80" s="1"/>
  <c r="AY20" i="80"/>
  <c r="AY40" i="80" s="1"/>
  <c r="AZ20" i="80"/>
  <c r="BA20" i="80"/>
  <c r="BB20" i="80"/>
  <c r="BC20" i="80"/>
  <c r="BD20" i="80"/>
  <c r="BE20" i="80"/>
  <c r="BF20" i="80"/>
  <c r="BF40" i="80" s="1"/>
  <c r="BG20" i="80"/>
  <c r="BG40" i="80" s="1"/>
  <c r="BH20" i="80"/>
  <c r="BI20" i="80"/>
  <c r="BJ20" i="80"/>
  <c r="BK20" i="80"/>
  <c r="C22" i="80"/>
  <c r="D22" i="80"/>
  <c r="E22" i="80"/>
  <c r="E42" i="80" s="1"/>
  <c r="F22" i="80"/>
  <c r="F42" i="80" s="1"/>
  <c r="G22" i="80"/>
  <c r="H22" i="80"/>
  <c r="I22" i="80"/>
  <c r="J22" i="80"/>
  <c r="K22" i="80"/>
  <c r="L22" i="80"/>
  <c r="M22" i="80"/>
  <c r="M42" i="80" s="1"/>
  <c r="N22" i="80"/>
  <c r="N42" i="80" s="1"/>
  <c r="O22" i="80"/>
  <c r="P22" i="80"/>
  <c r="Q22" i="80"/>
  <c r="R22" i="80"/>
  <c r="S22" i="80"/>
  <c r="T22" i="80"/>
  <c r="U22" i="80"/>
  <c r="U42" i="80" s="1"/>
  <c r="V22" i="80"/>
  <c r="V42" i="80" s="1"/>
  <c r="W22" i="80"/>
  <c r="X22" i="80"/>
  <c r="Y22" i="80"/>
  <c r="Z22" i="80"/>
  <c r="AA22" i="80"/>
  <c r="AB22" i="80"/>
  <c r="AC22" i="80"/>
  <c r="AC42" i="80" s="1"/>
  <c r="AD22" i="80"/>
  <c r="AD42" i="80" s="1"/>
  <c r="AE22" i="80"/>
  <c r="AF22" i="80"/>
  <c r="AG22" i="80"/>
  <c r="AH22" i="80"/>
  <c r="AI22" i="80"/>
  <c r="AJ22" i="80"/>
  <c r="AK22" i="80"/>
  <c r="AK42" i="80" s="1"/>
  <c r="AL22" i="80"/>
  <c r="AL42" i="80" s="1"/>
  <c r="AM22" i="80"/>
  <c r="AN22" i="80"/>
  <c r="AO22" i="80"/>
  <c r="AP22" i="80"/>
  <c r="AQ22" i="80"/>
  <c r="AR22" i="80"/>
  <c r="AS22" i="80"/>
  <c r="AS42" i="80" s="1"/>
  <c r="AT22" i="80"/>
  <c r="AT42" i="80" s="1"/>
  <c r="AU22" i="80"/>
  <c r="AV22" i="80"/>
  <c r="AW22" i="80"/>
  <c r="AX22" i="80"/>
  <c r="AY22" i="80"/>
  <c r="AZ22" i="80"/>
  <c r="BA22" i="80"/>
  <c r="BA42" i="80" s="1"/>
  <c r="BB22" i="80"/>
  <c r="BB42" i="80" s="1"/>
  <c r="BC22" i="80"/>
  <c r="BD22" i="80"/>
  <c r="BE22" i="80"/>
  <c r="BF22" i="80"/>
  <c r="BG22" i="80"/>
  <c r="BH22" i="80"/>
  <c r="BI22" i="80"/>
  <c r="BI42" i="80" s="1"/>
  <c r="BJ22" i="80"/>
  <c r="BJ42" i="80" s="1"/>
  <c r="BK22" i="80"/>
  <c r="C24" i="80"/>
  <c r="D24" i="80"/>
  <c r="E24" i="80"/>
  <c r="F24" i="80"/>
  <c r="G24" i="80"/>
  <c r="H24" i="80"/>
  <c r="I24" i="80"/>
  <c r="K24" i="80"/>
  <c r="L24" i="80"/>
  <c r="M24" i="80"/>
  <c r="N24" i="80"/>
  <c r="O24" i="80"/>
  <c r="P24" i="80"/>
  <c r="Q24" i="80"/>
  <c r="S24" i="80"/>
  <c r="T24" i="80"/>
  <c r="U24" i="80"/>
  <c r="V24" i="80"/>
  <c r="W24" i="80"/>
  <c r="X24" i="80"/>
  <c r="AA24" i="80"/>
  <c r="AB24" i="80"/>
  <c r="AC24" i="80"/>
  <c r="AD24" i="80"/>
  <c r="AE24" i="80"/>
  <c r="AF24" i="80"/>
  <c r="AI24" i="80"/>
  <c r="AJ24" i="80"/>
  <c r="AK24" i="80"/>
  <c r="AL24" i="80"/>
  <c r="AM24" i="80"/>
  <c r="AN24" i="80"/>
  <c r="AQ24" i="80"/>
  <c r="AR24" i="80"/>
  <c r="AS24" i="80"/>
  <c r="AT24" i="80"/>
  <c r="AU24" i="80"/>
  <c r="AV24" i="80"/>
  <c r="AY24" i="80"/>
  <c r="AZ24" i="80"/>
  <c r="BA24" i="80"/>
  <c r="BB24" i="80"/>
  <c r="BC24" i="80"/>
  <c r="BD24" i="80"/>
  <c r="BG24" i="80"/>
  <c r="BH24" i="80"/>
  <c r="BI24" i="80"/>
  <c r="BJ24" i="80"/>
  <c r="BK24" i="80"/>
  <c r="C25" i="80"/>
  <c r="F25" i="80"/>
  <c r="G25" i="80"/>
  <c r="H25" i="80"/>
  <c r="I25" i="80"/>
  <c r="J25" i="80"/>
  <c r="K25" i="80"/>
  <c r="L25" i="80"/>
  <c r="N25" i="80"/>
  <c r="O25" i="80"/>
  <c r="P25" i="80"/>
  <c r="Q25" i="80"/>
  <c r="R25" i="80"/>
  <c r="S25" i="80"/>
  <c r="T25" i="80"/>
  <c r="V25" i="80"/>
  <c r="W25" i="80"/>
  <c r="X25" i="80"/>
  <c r="Y25" i="80"/>
  <c r="Z25" i="80"/>
  <c r="AA25" i="80"/>
  <c r="AD25" i="80"/>
  <c r="AE25" i="80"/>
  <c r="AF25" i="80"/>
  <c r="AG25" i="80"/>
  <c r="AH25" i="80"/>
  <c r="AI25" i="80"/>
  <c r="AL25" i="80"/>
  <c r="AM25" i="80"/>
  <c r="AN25" i="80"/>
  <c r="AO25" i="80"/>
  <c r="AP25" i="80"/>
  <c r="AQ25" i="80"/>
  <c r="AT25" i="80"/>
  <c r="AU25" i="80"/>
  <c r="AV25" i="80"/>
  <c r="AW25" i="80"/>
  <c r="AX25" i="80"/>
  <c r="AY25" i="80"/>
  <c r="BB25" i="80"/>
  <c r="BC25" i="80"/>
  <c r="BD25" i="80"/>
  <c r="BE25" i="80"/>
  <c r="BF25" i="80"/>
  <c r="BG25" i="80"/>
  <c r="BJ25" i="80"/>
  <c r="BK25" i="80"/>
  <c r="C27" i="80"/>
  <c r="D27" i="80"/>
  <c r="E27" i="80"/>
  <c r="F27" i="80"/>
  <c r="I27" i="80"/>
  <c r="J27" i="80"/>
  <c r="K27" i="80"/>
  <c r="L27" i="80"/>
  <c r="M27" i="80"/>
  <c r="N27" i="80"/>
  <c r="O27" i="80"/>
  <c r="Q27" i="80"/>
  <c r="R27" i="80"/>
  <c r="S27" i="80"/>
  <c r="T27" i="80"/>
  <c r="U27" i="80"/>
  <c r="V27" i="80"/>
  <c r="W27" i="80"/>
  <c r="Y27" i="80"/>
  <c r="Z27" i="80"/>
  <c r="AA27" i="80"/>
  <c r="AB27" i="80"/>
  <c r="AC27" i="80"/>
  <c r="AD27" i="80"/>
  <c r="AG27" i="80"/>
  <c r="AH27" i="80"/>
  <c r="AI27" i="80"/>
  <c r="AJ27" i="80"/>
  <c r="AK27" i="80"/>
  <c r="AL27" i="80"/>
  <c r="AO27" i="80"/>
  <c r="AP27" i="80"/>
  <c r="AQ27" i="80"/>
  <c r="AR27" i="80"/>
  <c r="AS27" i="80"/>
  <c r="AT27" i="80"/>
  <c r="AW27" i="80"/>
  <c r="AX27" i="80"/>
  <c r="AY27" i="80"/>
  <c r="AZ27" i="80"/>
  <c r="BA27" i="80"/>
  <c r="BB27" i="80"/>
  <c r="BE27" i="80"/>
  <c r="BF27" i="80"/>
  <c r="BG27" i="80"/>
  <c r="BH27" i="80"/>
  <c r="BI27" i="80"/>
  <c r="BJ27" i="80"/>
  <c r="D28" i="80"/>
  <c r="E28" i="80"/>
  <c r="F28" i="80"/>
  <c r="G28" i="80"/>
  <c r="H28" i="80"/>
  <c r="I28" i="80"/>
  <c r="L28" i="80"/>
  <c r="M28" i="80"/>
  <c r="N28" i="80"/>
  <c r="O28" i="80"/>
  <c r="P28" i="80"/>
  <c r="Q28" i="80"/>
  <c r="R28" i="80"/>
  <c r="T28" i="80"/>
  <c r="U28" i="80"/>
  <c r="V28" i="80"/>
  <c r="W28" i="80"/>
  <c r="X28" i="80"/>
  <c r="Y28" i="80"/>
  <c r="Z28" i="80"/>
  <c r="AB28" i="80"/>
  <c r="AC28" i="80"/>
  <c r="AD28" i="80"/>
  <c r="AE28" i="80"/>
  <c r="AF28" i="80"/>
  <c r="AG28" i="80"/>
  <c r="AJ28" i="80"/>
  <c r="AK28" i="80"/>
  <c r="AL28" i="80"/>
  <c r="AM28" i="80"/>
  <c r="AN28" i="80"/>
  <c r="AO28" i="80"/>
  <c r="AR28" i="80"/>
  <c r="AS28" i="80"/>
  <c r="AT28" i="80"/>
  <c r="AU28" i="80"/>
  <c r="AV28" i="80"/>
  <c r="AW28" i="80"/>
  <c r="AZ28" i="80"/>
  <c r="BA28" i="80"/>
  <c r="BB28" i="80"/>
  <c r="BC28" i="80"/>
  <c r="BD28" i="80"/>
  <c r="BE28" i="80"/>
  <c r="BH28" i="80"/>
  <c r="BI28" i="80"/>
  <c r="BJ28" i="80"/>
  <c r="BK28" i="80"/>
  <c r="C30" i="80"/>
  <c r="D30" i="80"/>
  <c r="G30" i="80"/>
  <c r="H30" i="80"/>
  <c r="I30" i="80"/>
  <c r="J30" i="80"/>
  <c r="K30" i="80"/>
  <c r="L30" i="80"/>
  <c r="O30" i="80"/>
  <c r="P30" i="80"/>
  <c r="Q30" i="80"/>
  <c r="R30" i="80"/>
  <c r="S30" i="80"/>
  <c r="T30" i="80"/>
  <c r="U30" i="80"/>
  <c r="W30" i="80"/>
  <c r="X30" i="80"/>
  <c r="Y30" i="80"/>
  <c r="Z30" i="80"/>
  <c r="AA30" i="80"/>
  <c r="AB30" i="80"/>
  <c r="AC30" i="80"/>
  <c r="AE30" i="80"/>
  <c r="AF30" i="80"/>
  <c r="AG30" i="80"/>
  <c r="AH30" i="80"/>
  <c r="AI30" i="80"/>
  <c r="AM30" i="80"/>
  <c r="AN30" i="80"/>
  <c r="AO30" i="80"/>
  <c r="AP30" i="80"/>
  <c r="AQ30" i="80"/>
  <c r="AU30" i="80"/>
  <c r="AV30" i="80"/>
  <c r="AW30" i="80"/>
  <c r="AX30" i="80"/>
  <c r="AY30" i="80"/>
  <c r="BC30" i="80"/>
  <c r="BD30" i="80"/>
  <c r="BE30" i="80"/>
  <c r="BF30" i="80"/>
  <c r="BG30" i="80"/>
  <c r="BH30" i="80"/>
  <c r="BK30" i="80"/>
  <c r="C31" i="80"/>
  <c r="D31" i="80"/>
  <c r="E31" i="80"/>
  <c r="F31" i="80"/>
  <c r="J31" i="80"/>
  <c r="K31" i="80"/>
  <c r="L31" i="80"/>
  <c r="M31" i="80"/>
  <c r="N31" i="80"/>
  <c r="O31" i="80"/>
  <c r="R31" i="80"/>
  <c r="S31" i="80"/>
  <c r="T31" i="80"/>
  <c r="U31" i="80"/>
  <c r="V31" i="80"/>
  <c r="W31" i="80"/>
  <c r="X31" i="80"/>
  <c r="Z31" i="80"/>
  <c r="AA31" i="80"/>
  <c r="AB31" i="80"/>
  <c r="AC31" i="80"/>
  <c r="AD31" i="80"/>
  <c r="AE31" i="80"/>
  <c r="AF31" i="80"/>
  <c r="AH31" i="80"/>
  <c r="AI31" i="80"/>
  <c r="AJ31" i="80"/>
  <c r="AK31" i="80"/>
  <c r="AL31" i="80"/>
  <c r="AP31" i="80"/>
  <c r="AQ31" i="80"/>
  <c r="AR31" i="80"/>
  <c r="AS31" i="80"/>
  <c r="AT31" i="80"/>
  <c r="AX31" i="80"/>
  <c r="AY31" i="80"/>
  <c r="AZ31" i="80"/>
  <c r="BA31" i="80"/>
  <c r="BB31" i="80"/>
  <c r="BF31" i="80"/>
  <c r="BG31" i="80"/>
  <c r="BH31" i="80"/>
  <c r="BI31" i="80"/>
  <c r="BJ31" i="80"/>
  <c r="BK31" i="80"/>
  <c r="E33" i="80"/>
  <c r="F33" i="80"/>
  <c r="G33" i="80"/>
  <c r="H33" i="80"/>
  <c r="I33" i="80"/>
  <c r="M33" i="80"/>
  <c r="N33" i="80"/>
  <c r="O33" i="80"/>
  <c r="P33" i="80"/>
  <c r="Q33" i="80"/>
  <c r="R33" i="80"/>
  <c r="U33" i="80"/>
  <c r="V33" i="80"/>
  <c r="W33" i="80"/>
  <c r="X33" i="80"/>
  <c r="Y33" i="80"/>
  <c r="Z33" i="80"/>
  <c r="AA33" i="80"/>
  <c r="AC33" i="80"/>
  <c r="AD33" i="80"/>
  <c r="AE33" i="80"/>
  <c r="AF33" i="80"/>
  <c r="AG33" i="80"/>
  <c r="AH33" i="80"/>
  <c r="AI33" i="80"/>
  <c r="AK33" i="80"/>
  <c r="AL33" i="80"/>
  <c r="AM33" i="80"/>
  <c r="AN33" i="80"/>
  <c r="AO33" i="80"/>
  <c r="AS33" i="80"/>
  <c r="AT33" i="80"/>
  <c r="AU33" i="80"/>
  <c r="AV33" i="80"/>
  <c r="AW33" i="80"/>
  <c r="BA33" i="80"/>
  <c r="BB33" i="80"/>
  <c r="BC33" i="80"/>
  <c r="BD33" i="80"/>
  <c r="BE33" i="80"/>
  <c r="BI33" i="80"/>
  <c r="BJ33" i="80"/>
  <c r="BK33" i="80"/>
  <c r="C34" i="80"/>
  <c r="D34" i="80"/>
  <c r="H34" i="80"/>
  <c r="I34" i="80"/>
  <c r="J34" i="80"/>
  <c r="K34" i="80"/>
  <c r="L34" i="80"/>
  <c r="P34" i="80"/>
  <c r="Q34" i="80"/>
  <c r="R34" i="80"/>
  <c r="S34" i="80"/>
  <c r="T34" i="80"/>
  <c r="U34" i="80"/>
  <c r="X34" i="80"/>
  <c r="Y34" i="80"/>
  <c r="Z34" i="80"/>
  <c r="AA34" i="80"/>
  <c r="AB34" i="80"/>
  <c r="AC34" i="80"/>
  <c r="AD34" i="80"/>
  <c r="AF34" i="80"/>
  <c r="AG34" i="80"/>
  <c r="AH34" i="80"/>
  <c r="AI34" i="80"/>
  <c r="AJ34" i="80"/>
  <c r="AK34" i="80"/>
  <c r="AL34" i="80"/>
  <c r="AN34" i="80"/>
  <c r="AO34" i="80"/>
  <c r="AP34" i="80"/>
  <c r="AQ34" i="80"/>
  <c r="AR34" i="80"/>
  <c r="AV34" i="80"/>
  <c r="AW34" i="80"/>
  <c r="AX34" i="80"/>
  <c r="AY34" i="80"/>
  <c r="AZ34" i="80"/>
  <c r="BD34" i="80"/>
  <c r="BE34" i="80"/>
  <c r="BF34" i="80"/>
  <c r="BG34" i="80"/>
  <c r="BH34" i="80"/>
  <c r="C36" i="80"/>
  <c r="D36" i="80"/>
  <c r="E36" i="80"/>
  <c r="F36" i="80"/>
  <c r="G36" i="80"/>
  <c r="H36" i="80"/>
  <c r="K36" i="80"/>
  <c r="L36" i="80"/>
  <c r="M36" i="80"/>
  <c r="N36" i="80"/>
  <c r="O36" i="80"/>
  <c r="S36" i="80"/>
  <c r="T36" i="80"/>
  <c r="U36" i="80"/>
  <c r="V36" i="80"/>
  <c r="W36" i="80"/>
  <c r="X36" i="80"/>
  <c r="AA36" i="80"/>
  <c r="AB36" i="80"/>
  <c r="AC36" i="80"/>
  <c r="AD36" i="80"/>
  <c r="AE36" i="80"/>
  <c r="AF36" i="80"/>
  <c r="AG36" i="80"/>
  <c r="AI36" i="80"/>
  <c r="AJ36" i="80"/>
  <c r="AK36" i="80"/>
  <c r="AL36" i="80"/>
  <c r="AM36" i="80"/>
  <c r="AN36" i="80"/>
  <c r="AO36" i="80"/>
  <c r="AQ36" i="80"/>
  <c r="AR36" i="80"/>
  <c r="AS36" i="80"/>
  <c r="AT36" i="80"/>
  <c r="AU36" i="80"/>
  <c r="AY36" i="80"/>
  <c r="AZ36" i="80"/>
  <c r="BA36" i="80"/>
  <c r="BB36" i="80"/>
  <c r="BC36" i="80"/>
  <c r="BG36" i="80"/>
  <c r="BH36" i="80"/>
  <c r="BI36" i="80"/>
  <c r="BJ36" i="80"/>
  <c r="BK36" i="80"/>
  <c r="F37" i="80"/>
  <c r="G37" i="80"/>
  <c r="H37" i="80"/>
  <c r="I37" i="80"/>
  <c r="J37" i="80"/>
  <c r="K37" i="80"/>
  <c r="N37" i="80"/>
  <c r="O37" i="80"/>
  <c r="P37" i="80"/>
  <c r="Q37" i="80"/>
  <c r="R37" i="80"/>
  <c r="V37" i="80"/>
  <c r="W37" i="80"/>
  <c r="X37" i="80"/>
  <c r="Y37" i="80"/>
  <c r="Z37" i="80"/>
  <c r="AA37" i="80"/>
  <c r="AD37" i="80"/>
  <c r="AE37" i="80"/>
  <c r="AF37" i="80"/>
  <c r="AG37" i="80"/>
  <c r="AH37" i="80"/>
  <c r="AI37" i="80"/>
  <c r="AJ37" i="80"/>
  <c r="AL37" i="80"/>
  <c r="AM37" i="80"/>
  <c r="AN37" i="80"/>
  <c r="AO37" i="80"/>
  <c r="AP37" i="80"/>
  <c r="AQ37" i="80"/>
  <c r="AR37" i="80"/>
  <c r="AT37" i="80"/>
  <c r="AU37" i="80"/>
  <c r="AV37" i="80"/>
  <c r="AW37" i="80"/>
  <c r="AX37" i="80"/>
  <c r="BB37" i="80"/>
  <c r="BC37" i="80"/>
  <c r="BD37" i="80"/>
  <c r="BE37" i="80"/>
  <c r="BF37" i="80"/>
  <c r="BJ37" i="80"/>
  <c r="BK37" i="80"/>
  <c r="C39" i="80"/>
  <c r="D39" i="80"/>
  <c r="E39" i="80"/>
  <c r="I39" i="80"/>
  <c r="J39" i="80"/>
  <c r="K39" i="80"/>
  <c r="L39" i="80"/>
  <c r="M39" i="80"/>
  <c r="N39" i="80"/>
  <c r="Q39" i="80"/>
  <c r="R39" i="80"/>
  <c r="S39" i="80"/>
  <c r="T39" i="80"/>
  <c r="U39" i="80"/>
  <c r="Y39" i="80"/>
  <c r="Z39" i="80"/>
  <c r="AA39" i="80"/>
  <c r="AB39" i="80"/>
  <c r="AC39" i="80"/>
  <c r="AD39" i="80"/>
  <c r="AG39" i="80"/>
  <c r="AH39" i="80"/>
  <c r="AI39" i="80"/>
  <c r="AJ39" i="80"/>
  <c r="AK39" i="80"/>
  <c r="AL39" i="80"/>
  <c r="AM39" i="80"/>
  <c r="AO39" i="80"/>
  <c r="AP39" i="80"/>
  <c r="AQ39" i="80"/>
  <c r="AR39" i="80"/>
  <c r="AS39" i="80"/>
  <c r="AT39" i="80"/>
  <c r="AU39" i="80"/>
  <c r="AW39" i="80"/>
  <c r="AX39" i="80"/>
  <c r="AY39" i="80"/>
  <c r="AZ39" i="80"/>
  <c r="BA39" i="80"/>
  <c r="BE39" i="80"/>
  <c r="BF39" i="80"/>
  <c r="BG39" i="80"/>
  <c r="BH39" i="80"/>
  <c r="BI39" i="80"/>
  <c r="D40" i="80"/>
  <c r="E40" i="80"/>
  <c r="F40" i="80"/>
  <c r="G40" i="80"/>
  <c r="H40" i="80"/>
  <c r="L40" i="80"/>
  <c r="M40" i="80"/>
  <c r="N40" i="80"/>
  <c r="O40" i="80"/>
  <c r="P40" i="80"/>
  <c r="Q40" i="80"/>
  <c r="T40" i="80"/>
  <c r="U40" i="80"/>
  <c r="V40" i="80"/>
  <c r="W40" i="80"/>
  <c r="X40" i="80"/>
  <c r="Y40" i="80"/>
  <c r="AB40" i="80"/>
  <c r="AC40" i="80"/>
  <c r="AD40" i="80"/>
  <c r="AE40" i="80"/>
  <c r="AF40" i="80"/>
  <c r="AG40" i="80"/>
  <c r="AJ40" i="80"/>
  <c r="AK40" i="80"/>
  <c r="AL40" i="80"/>
  <c r="AM40" i="80"/>
  <c r="AN40" i="80"/>
  <c r="AO40" i="80"/>
  <c r="AR40" i="80"/>
  <c r="AS40" i="80"/>
  <c r="AT40" i="80"/>
  <c r="AU40" i="80"/>
  <c r="AV40" i="80"/>
  <c r="AW40" i="80"/>
  <c r="AZ40" i="80"/>
  <c r="BA40" i="80"/>
  <c r="BB40" i="80"/>
  <c r="BC40" i="80"/>
  <c r="BD40" i="80"/>
  <c r="BE40" i="80"/>
  <c r="BH40" i="80"/>
  <c r="BI40" i="80"/>
  <c r="BJ40" i="80"/>
  <c r="BK40" i="80"/>
  <c r="C42" i="80"/>
  <c r="D42" i="80"/>
  <c r="G42" i="80"/>
  <c r="H42" i="80"/>
  <c r="I42" i="80"/>
  <c r="J42" i="80"/>
  <c r="K42" i="80"/>
  <c r="L42" i="80"/>
  <c r="O42" i="80"/>
  <c r="P42" i="80"/>
  <c r="Q42" i="80"/>
  <c r="R42" i="80"/>
  <c r="S42" i="80"/>
  <c r="T42" i="80"/>
  <c r="W42" i="80"/>
  <c r="X42" i="80"/>
  <c r="Y42" i="80"/>
  <c r="Z42" i="80"/>
  <c r="AA42" i="80"/>
  <c r="AB42" i="80"/>
  <c r="AE42" i="80"/>
  <c r="AF42" i="80"/>
  <c r="AG42" i="80"/>
  <c r="AH42" i="80"/>
  <c r="AI42" i="80"/>
  <c r="AJ42" i="80"/>
  <c r="AM42" i="80"/>
  <c r="AN42" i="80"/>
  <c r="AO42" i="80"/>
  <c r="AP42" i="80"/>
  <c r="AQ42" i="80"/>
  <c r="AR42" i="80"/>
  <c r="AU42" i="80"/>
  <c r="AV42" i="80"/>
  <c r="AW42" i="80"/>
  <c r="AX42" i="80"/>
  <c r="AY42" i="80"/>
  <c r="AZ42" i="80"/>
  <c r="BC42" i="80"/>
  <c r="BD42" i="80"/>
  <c r="BE42" i="80"/>
  <c r="BF42" i="80"/>
  <c r="BG42" i="80"/>
  <c r="BH42" i="80"/>
  <c r="BK42" i="80"/>
  <c r="R13" i="54"/>
  <c r="R14" i="54" s="1"/>
  <c r="R16" i="54" s="1"/>
  <c r="R10" i="54"/>
  <c r="R11" i="54" s="1"/>
  <c r="R8" i="54"/>
  <c r="R22" i="54" s="1"/>
  <c r="R19" i="54" l="1"/>
  <c r="R20" i="54" s="1"/>
  <c r="R17" i="54"/>
  <c r="N7" i="54"/>
  <c r="O7" i="54"/>
  <c r="P7" i="54"/>
  <c r="Q7" i="54"/>
  <c r="S7" i="54"/>
  <c r="T7" i="54"/>
  <c r="U7" i="54"/>
  <c r="V7" i="54"/>
  <c r="X7" i="54"/>
  <c r="Z7" i="54"/>
  <c r="AA7" i="54"/>
  <c r="AB7" i="54"/>
  <c r="AC7" i="54"/>
  <c r="AD7" i="54"/>
  <c r="AE7" i="54"/>
  <c r="AF7" i="54"/>
  <c r="AG7" i="54"/>
  <c r="AH7" i="54"/>
  <c r="AI7" i="54"/>
  <c r="AJ7" i="54"/>
  <c r="AK7" i="54"/>
  <c r="AN7" i="54"/>
  <c r="AP7" i="54"/>
  <c r="AU7" i="54"/>
  <c r="AV7" i="54"/>
  <c r="AW7" i="54"/>
  <c r="AX7" i="54"/>
  <c r="AY7" i="54"/>
  <c r="AZ7" i="54"/>
  <c r="BA7" i="54"/>
  <c r="BB7" i="54"/>
  <c r="BC7" i="54"/>
  <c r="BD7" i="54"/>
  <c r="BE7" i="54"/>
  <c r="BF7" i="54"/>
  <c r="BG7" i="54"/>
  <c r="BH7" i="54"/>
  <c r="BI7" i="54"/>
  <c r="BJ7" i="54"/>
  <c r="BK7" i="54"/>
  <c r="B4" i="126" l="1"/>
  <c r="B5" i="126"/>
  <c r="B25" i="126" s="1"/>
  <c r="B24" i="126"/>
  <c r="B4" i="80"/>
  <c r="B5" i="80"/>
  <c r="B25" i="80" s="1"/>
  <c r="B24" i="80"/>
  <c r="B7" i="126" l="1"/>
  <c r="B27" i="126" s="1"/>
  <c r="B7" i="80"/>
  <c r="B27" i="80" s="1"/>
  <c r="B4" i="157" l="1"/>
  <c r="B24" i="157" s="1"/>
  <c r="C4" i="157"/>
  <c r="C24" i="157" s="1"/>
  <c r="D4" i="157"/>
  <c r="D24" i="157" s="1"/>
  <c r="E4" i="157"/>
  <c r="E24" i="157" s="1"/>
  <c r="B5" i="157"/>
  <c r="C5" i="157"/>
  <c r="C25" i="157" s="1"/>
  <c r="D5" i="157"/>
  <c r="D25" i="157" s="1"/>
  <c r="E5" i="157"/>
  <c r="E25" i="157" s="1"/>
  <c r="B7" i="157"/>
  <c r="B27" i="157" s="1"/>
  <c r="C7" i="157"/>
  <c r="C27" i="157" s="1"/>
  <c r="D7" i="157"/>
  <c r="D27" i="157" s="1"/>
  <c r="E7" i="157"/>
  <c r="E27" i="157" s="1"/>
  <c r="B25" i="157"/>
  <c r="B4" i="152"/>
  <c r="B24" i="152" s="1"/>
  <c r="B5" i="152"/>
  <c r="B25" i="152" s="1"/>
  <c r="B7" i="152"/>
  <c r="B27" i="152"/>
  <c r="B4" i="147"/>
  <c r="B24" i="147" s="1"/>
  <c r="B5" i="147"/>
  <c r="B25" i="147" s="1"/>
  <c r="B7" i="147"/>
  <c r="B27" i="147" s="1"/>
  <c r="B4" i="133"/>
  <c r="B24" i="133" s="1"/>
  <c r="B5" i="133"/>
  <c r="B25" i="133" s="1"/>
  <c r="B7" i="133"/>
  <c r="B27" i="133" s="1"/>
  <c r="B4" i="168"/>
  <c r="B18" i="168" s="1"/>
  <c r="C4" i="168"/>
  <c r="C18" i="168" s="1"/>
  <c r="D4" i="168"/>
  <c r="D18" i="168" s="1"/>
  <c r="E4" i="168"/>
  <c r="E18" i="168" s="1"/>
  <c r="F4" i="168"/>
  <c r="F18" i="168" s="1"/>
  <c r="B5" i="168"/>
  <c r="B19" i="168" s="1"/>
  <c r="C5" i="168"/>
  <c r="C19" i="168" s="1"/>
  <c r="D5" i="168"/>
  <c r="D19" i="168" s="1"/>
  <c r="E5" i="168"/>
  <c r="E19" i="168" s="1"/>
  <c r="F5" i="168"/>
  <c r="F19" i="168" s="1"/>
  <c r="B7" i="168"/>
  <c r="B21" i="168" s="1"/>
  <c r="C7" i="168"/>
  <c r="C21" i="168" s="1"/>
  <c r="D7" i="168"/>
  <c r="D21" i="168" s="1"/>
  <c r="E7" i="168"/>
  <c r="E21" i="168" s="1"/>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5" i="154"/>
  <c r="C4" i="166"/>
  <c r="C24" i="166" s="1"/>
  <c r="D4" i="166"/>
  <c r="D24" i="166" s="1"/>
  <c r="E4" i="166"/>
  <c r="E24" i="166" s="1"/>
  <c r="F4" i="166"/>
  <c r="F24" i="166" s="1"/>
  <c r="G4" i="166"/>
  <c r="G24" i="166" s="1"/>
  <c r="H4" i="166"/>
  <c r="H24" i="166" s="1"/>
  <c r="I4" i="166"/>
  <c r="I24" i="166" s="1"/>
  <c r="J4" i="166"/>
  <c r="J24" i="166" s="1"/>
  <c r="K4" i="166"/>
  <c r="K24" i="166" s="1"/>
  <c r="L4" i="166"/>
  <c r="L24" i="166" s="1"/>
  <c r="M4" i="166"/>
  <c r="M24" i="166" s="1"/>
  <c r="N4" i="166"/>
  <c r="N24" i="166" s="1"/>
  <c r="O4" i="166"/>
  <c r="O24" i="166" s="1"/>
  <c r="P4" i="166"/>
  <c r="P24" i="166" s="1"/>
  <c r="Q4" i="166"/>
  <c r="Q24" i="166" s="1"/>
  <c r="R4" i="166"/>
  <c r="R24" i="166" s="1"/>
  <c r="S4" i="166"/>
  <c r="S24" i="166" s="1"/>
  <c r="T4" i="166"/>
  <c r="T24" i="166" s="1"/>
  <c r="U4" i="166"/>
  <c r="U24" i="166" s="1"/>
  <c r="V4" i="166"/>
  <c r="V24" i="166" s="1"/>
  <c r="C5" i="166"/>
  <c r="C25" i="166" s="1"/>
  <c r="D5" i="166"/>
  <c r="D25" i="166" s="1"/>
  <c r="E5" i="166"/>
  <c r="E25" i="166" s="1"/>
  <c r="F5" i="166"/>
  <c r="F25" i="166" s="1"/>
  <c r="G5" i="166"/>
  <c r="G25" i="166" s="1"/>
  <c r="H5" i="166"/>
  <c r="I5" i="166"/>
  <c r="I25" i="166" s="1"/>
  <c r="J5" i="166"/>
  <c r="J25" i="166" s="1"/>
  <c r="K5" i="166"/>
  <c r="K25" i="166" s="1"/>
  <c r="L5" i="166"/>
  <c r="L25" i="166" s="1"/>
  <c r="M5" i="166"/>
  <c r="M25" i="166" s="1"/>
  <c r="N5" i="166"/>
  <c r="N25" i="166" s="1"/>
  <c r="O5" i="166"/>
  <c r="O25" i="166" s="1"/>
  <c r="P5" i="166"/>
  <c r="P25" i="166" s="1"/>
  <c r="Q5" i="166"/>
  <c r="R5" i="166"/>
  <c r="R25" i="166" s="1"/>
  <c r="S5" i="166"/>
  <c r="S25" i="166" s="1"/>
  <c r="T5" i="166"/>
  <c r="T25" i="166" s="1"/>
  <c r="U5" i="166"/>
  <c r="U25" i="166" s="1"/>
  <c r="V5" i="166"/>
  <c r="V25" i="166" s="1"/>
  <c r="G7" i="166"/>
  <c r="G27" i="166" s="1"/>
  <c r="H25" i="166"/>
  <c r="Q25" i="166"/>
  <c r="C4" i="163"/>
  <c r="C24" i="163" s="1"/>
  <c r="D4" i="163"/>
  <c r="E4" i="163"/>
  <c r="F4" i="163"/>
  <c r="G4" i="163"/>
  <c r="G24" i="163" s="1"/>
  <c r="H4" i="163"/>
  <c r="H24" i="163" s="1"/>
  <c r="I4" i="163"/>
  <c r="I24" i="163" s="1"/>
  <c r="J4" i="163"/>
  <c r="J24" i="163" s="1"/>
  <c r="K4" i="163"/>
  <c r="K24" i="163" s="1"/>
  <c r="L4" i="163"/>
  <c r="L24" i="163" s="1"/>
  <c r="M4" i="163"/>
  <c r="M24" i="163" s="1"/>
  <c r="N4" i="163"/>
  <c r="N24" i="163" s="1"/>
  <c r="O4" i="163"/>
  <c r="O24" i="163" s="1"/>
  <c r="P4" i="163"/>
  <c r="P24" i="163" s="1"/>
  <c r="Q4" i="163"/>
  <c r="Q24" i="163" s="1"/>
  <c r="R4" i="163"/>
  <c r="R24" i="163" s="1"/>
  <c r="S4" i="163"/>
  <c r="S24" i="163" s="1"/>
  <c r="T4" i="163"/>
  <c r="T24" i="163" s="1"/>
  <c r="U4" i="163"/>
  <c r="U24" i="163" s="1"/>
  <c r="V4" i="163"/>
  <c r="V24" i="163" s="1"/>
  <c r="C5" i="163"/>
  <c r="C25" i="163" s="1"/>
  <c r="D5" i="163"/>
  <c r="D25" i="163" s="1"/>
  <c r="E5" i="163"/>
  <c r="E25" i="163" s="1"/>
  <c r="F5" i="163"/>
  <c r="F25" i="163" s="1"/>
  <c r="G5" i="163"/>
  <c r="G25" i="163" s="1"/>
  <c r="H5" i="163"/>
  <c r="H25" i="163" s="1"/>
  <c r="I5" i="163"/>
  <c r="I25" i="163" s="1"/>
  <c r="J5" i="163"/>
  <c r="K5" i="163"/>
  <c r="K25" i="163" s="1"/>
  <c r="L5" i="163"/>
  <c r="L25" i="163" s="1"/>
  <c r="M5" i="163"/>
  <c r="M25" i="163" s="1"/>
  <c r="N5" i="163"/>
  <c r="N25" i="163" s="1"/>
  <c r="O5" i="163"/>
  <c r="O25" i="163" s="1"/>
  <c r="P5" i="163"/>
  <c r="P25" i="163" s="1"/>
  <c r="Q5" i="163"/>
  <c r="Q25" i="163" s="1"/>
  <c r="R5" i="163"/>
  <c r="R25" i="163" s="1"/>
  <c r="S5" i="163"/>
  <c r="S25" i="163" s="1"/>
  <c r="T5" i="163"/>
  <c r="T25" i="163" s="1"/>
  <c r="U5" i="163"/>
  <c r="U25" i="163" s="1"/>
  <c r="V5" i="163"/>
  <c r="V25" i="163" s="1"/>
  <c r="G7" i="163"/>
  <c r="G27" i="163" s="1"/>
  <c r="D24" i="163"/>
  <c r="E24" i="163"/>
  <c r="F24" i="163"/>
  <c r="J25" i="163"/>
  <c r="B3" i="146"/>
  <c r="B6" i="146"/>
  <c r="B4" i="146"/>
  <c r="C3" i="165"/>
  <c r="F3" i="165"/>
  <c r="G3" i="165"/>
  <c r="H3" i="165"/>
  <c r="I3" i="165"/>
  <c r="J3" i="165"/>
  <c r="K3" i="165"/>
  <c r="N3" i="165"/>
  <c r="O3" i="165"/>
  <c r="P3" i="165"/>
  <c r="Q3" i="165"/>
  <c r="R3" i="165"/>
  <c r="S3" i="165"/>
  <c r="V3" i="165"/>
  <c r="C4" i="165"/>
  <c r="D4" i="165"/>
  <c r="E4" i="165"/>
  <c r="F4" i="165"/>
  <c r="G4" i="165"/>
  <c r="K4" i="165"/>
  <c r="L4" i="165"/>
  <c r="M4" i="165"/>
  <c r="N4" i="165"/>
  <c r="R4" i="165"/>
  <c r="S4" i="165"/>
  <c r="T4" i="165"/>
  <c r="U4" i="165"/>
  <c r="V4" i="165"/>
  <c r="G6" i="165"/>
  <c r="D3" i="165"/>
  <c r="E3" i="165"/>
  <c r="L3" i="165"/>
  <c r="M3" i="165"/>
  <c r="T3" i="165"/>
  <c r="U3" i="165"/>
  <c r="H4" i="165"/>
  <c r="I4" i="165"/>
  <c r="J4" i="165"/>
  <c r="O4" i="165"/>
  <c r="P4" i="165"/>
  <c r="Q4" i="165"/>
  <c r="B4" i="132"/>
  <c r="B24" i="132" s="1"/>
  <c r="B5" i="132"/>
  <c r="B25" i="132" s="1"/>
  <c r="B7" i="132"/>
  <c r="B27" i="132"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B4" i="145"/>
  <c r="B24" i="145" s="1"/>
  <c r="B5" i="145"/>
  <c r="B25" i="145" s="1"/>
  <c r="B7" i="145"/>
  <c r="B27" i="145" s="1"/>
  <c r="B3" i="144"/>
  <c r="B4" i="144"/>
  <c r="B6" i="144"/>
  <c r="AV19" i="54"/>
  <c r="AV13" i="54"/>
  <c r="AV10" i="54"/>
  <c r="AV8" i="54"/>
  <c r="Q13" i="54"/>
  <c r="Q10" i="54"/>
  <c r="Q8" i="54"/>
  <c r="P8" i="54"/>
  <c r="C13" i="54"/>
  <c r="C10" i="54"/>
  <c r="C8" i="54"/>
  <c r="B13" i="54"/>
  <c r="B10" i="54"/>
  <c r="B8" i="54"/>
  <c r="B8" i="126" l="1"/>
  <c r="B28" i="126" s="1"/>
  <c r="B7" i="144" s="1"/>
  <c r="B8" i="80"/>
  <c r="B28" i="80" s="1"/>
  <c r="B10" i="126"/>
  <c r="B30" i="126" s="1"/>
  <c r="B10" i="80"/>
  <c r="B30" i="80" s="1"/>
  <c r="B13" i="126"/>
  <c r="B33" i="126" s="1"/>
  <c r="B12" i="144" s="1"/>
  <c r="B13" i="80"/>
  <c r="B33" i="80" s="1"/>
  <c r="G7" i="165"/>
  <c r="G12" i="165"/>
  <c r="G18" i="165"/>
  <c r="E3" i="174"/>
  <c r="B10" i="168"/>
  <c r="B24" i="168" s="1"/>
  <c r="B10" i="157"/>
  <c r="B30" i="157" s="1"/>
  <c r="D4" i="175"/>
  <c r="B13" i="152"/>
  <c r="B33" i="152" s="1"/>
  <c r="B13" i="147"/>
  <c r="B33" i="147" s="1"/>
  <c r="B13" i="133"/>
  <c r="B33" i="133" s="1"/>
  <c r="B12" i="146" s="1"/>
  <c r="B8" i="157"/>
  <c r="B28" i="157" s="1"/>
  <c r="B8" i="168"/>
  <c r="B22" i="168" s="1"/>
  <c r="B13" i="157"/>
  <c r="B33" i="157" s="1"/>
  <c r="B10" i="152"/>
  <c r="B30" i="152" s="1"/>
  <c r="B10" i="147"/>
  <c r="B30" i="147" s="1"/>
  <c r="B10" i="133"/>
  <c r="B30" i="133" s="1"/>
  <c r="B9" i="146" s="1"/>
  <c r="B8" i="152"/>
  <c r="B28" i="152" s="1"/>
  <c r="B8" i="147"/>
  <c r="B28" i="147" s="1"/>
  <c r="B8" i="133"/>
  <c r="B28" i="133" s="1"/>
  <c r="B7" i="146" s="1"/>
  <c r="F3" i="175"/>
  <c r="B4" i="174"/>
  <c r="D3" i="174"/>
  <c r="B21" i="173"/>
  <c r="B6" i="174" s="1"/>
  <c r="E4" i="175"/>
  <c r="P22" i="54"/>
  <c r="B22" i="54"/>
  <c r="B8" i="132"/>
  <c r="B28" i="132" s="1"/>
  <c r="B8" i="145"/>
  <c r="B28" i="145" s="1"/>
  <c r="Q11" i="54"/>
  <c r="B11" i="54"/>
  <c r="B10" i="132"/>
  <c r="B30" i="132" s="1"/>
  <c r="B10" i="145"/>
  <c r="B30" i="145" s="1"/>
  <c r="Q14" i="54"/>
  <c r="B8" i="158"/>
  <c r="B28" i="158" s="1"/>
  <c r="B8" i="160" s="1"/>
  <c r="B8" i="159"/>
  <c r="B8" i="162"/>
  <c r="B28" i="162" s="1"/>
  <c r="B8" i="173"/>
  <c r="B8" i="176"/>
  <c r="AV22" i="54"/>
  <c r="G8" i="166"/>
  <c r="G28" i="166" s="1"/>
  <c r="G8" i="163"/>
  <c r="G28" i="163" s="1"/>
  <c r="B10" i="158"/>
  <c r="B30" i="158" s="1"/>
  <c r="B10" i="160" s="1"/>
  <c r="B10" i="159"/>
  <c r="B10" i="162"/>
  <c r="B30" i="162" s="1"/>
  <c r="B10" i="173"/>
  <c r="B10" i="176"/>
  <c r="C22" i="54"/>
  <c r="AV11" i="54"/>
  <c r="G10" i="166"/>
  <c r="G30" i="166" s="1"/>
  <c r="G10" i="163"/>
  <c r="G30" i="163" s="1"/>
  <c r="G9" i="165"/>
  <c r="B14" i="54"/>
  <c r="B13" i="132"/>
  <c r="B33" i="132" s="1"/>
  <c r="B13" i="145"/>
  <c r="B33" i="145" s="1"/>
  <c r="B13" i="158"/>
  <c r="B33" i="158" s="1"/>
  <c r="B13" i="160" s="1"/>
  <c r="B13" i="162"/>
  <c r="B33" i="162" s="1"/>
  <c r="B13" i="159"/>
  <c r="C11" i="54"/>
  <c r="AV14" i="54"/>
  <c r="G13" i="166"/>
  <c r="G33" i="166" s="1"/>
  <c r="G13" i="163"/>
  <c r="G33" i="163" s="1"/>
  <c r="C14" i="54"/>
  <c r="AV20" i="54"/>
  <c r="G19" i="166"/>
  <c r="G39" i="166" s="1"/>
  <c r="G19" i="163"/>
  <c r="G39" i="163" s="1"/>
  <c r="B9" i="144"/>
  <c r="Q22" i="54"/>
  <c r="C4" i="174"/>
  <c r="C4" i="175"/>
  <c r="C3" i="175"/>
  <c r="C3" i="174"/>
  <c r="B3" i="174"/>
  <c r="B3" i="175"/>
  <c r="F4" i="174"/>
  <c r="E21" i="173"/>
  <c r="E6" i="174" s="1"/>
  <c r="B5" i="156"/>
  <c r="B25" i="156" s="1"/>
  <c r="B5" i="153"/>
  <c r="B25" i="153" s="1"/>
  <c r="B5" i="155" s="1"/>
  <c r="B4" i="156"/>
  <c r="B24" i="156" s="1"/>
  <c r="B4" i="154"/>
  <c r="B4" i="153"/>
  <c r="B24" i="153" s="1"/>
  <c r="B4" i="155" s="1"/>
  <c r="B7" i="156"/>
  <c r="B27" i="156" s="1"/>
  <c r="B7" i="153"/>
  <c r="B27" i="153" s="1"/>
  <c r="B7" i="155" s="1"/>
  <c r="B7" i="154"/>
  <c r="P10" i="54"/>
  <c r="P13" i="54"/>
  <c r="AM19" i="54"/>
  <c r="AM13" i="54"/>
  <c r="AM10" i="54"/>
  <c r="AM8" i="54"/>
  <c r="AI19" i="54"/>
  <c r="AI13" i="54"/>
  <c r="AI10" i="54"/>
  <c r="AI8" i="54"/>
  <c r="N8" i="54"/>
  <c r="B11" i="126" l="1"/>
  <c r="B31" i="126" s="1"/>
  <c r="B11" i="80"/>
  <c r="B31" i="80" s="1"/>
  <c r="B22" i="126"/>
  <c r="B42" i="126" s="1"/>
  <c r="B21" i="144" s="1"/>
  <c r="B22" i="80"/>
  <c r="B42" i="80" s="1"/>
  <c r="B14" i="126"/>
  <c r="B34" i="126" s="1"/>
  <c r="B14" i="80"/>
  <c r="B34" i="80" s="1"/>
  <c r="G21" i="165"/>
  <c r="G13" i="165"/>
  <c r="G10" i="165"/>
  <c r="G19" i="165"/>
  <c r="B14" i="152"/>
  <c r="B34" i="152" s="1"/>
  <c r="B14" i="147"/>
  <c r="B34" i="147" s="1"/>
  <c r="B14" i="133"/>
  <c r="B34" i="133" s="1"/>
  <c r="B13" i="146" s="1"/>
  <c r="B22" i="152"/>
  <c r="B42" i="152" s="1"/>
  <c r="B22" i="147"/>
  <c r="B42" i="147" s="1"/>
  <c r="B22" i="133"/>
  <c r="B42" i="133" s="1"/>
  <c r="B21" i="146" s="1"/>
  <c r="B11" i="157"/>
  <c r="B31" i="157" s="1"/>
  <c r="B11" i="168"/>
  <c r="B25" i="168" s="1"/>
  <c r="B14" i="157"/>
  <c r="B34" i="157" s="1"/>
  <c r="B22" i="157"/>
  <c r="B42" i="157" s="1"/>
  <c r="B16" i="168"/>
  <c r="B30" i="168" s="1"/>
  <c r="B11" i="147"/>
  <c r="B31" i="147" s="1"/>
  <c r="B11" i="152"/>
  <c r="B31" i="152" s="1"/>
  <c r="B11" i="133"/>
  <c r="B31" i="133" s="1"/>
  <c r="B10" i="146" s="1"/>
  <c r="P11" i="54"/>
  <c r="G11" i="166"/>
  <c r="G31" i="166" s="1"/>
  <c r="G11" i="163"/>
  <c r="G31" i="163" s="1"/>
  <c r="B9" i="175"/>
  <c r="B24" i="173"/>
  <c r="B9" i="174" s="1"/>
  <c r="B11" i="159"/>
  <c r="B11" i="158"/>
  <c r="B31" i="158" s="1"/>
  <c r="B11" i="160" s="1"/>
  <c r="B11" i="162"/>
  <c r="B31" i="162" s="1"/>
  <c r="B11" i="176"/>
  <c r="B11" i="173"/>
  <c r="Q16" i="54"/>
  <c r="C16" i="54"/>
  <c r="AV16" i="54"/>
  <c r="G14" i="166"/>
  <c r="G34" i="166" s="1"/>
  <c r="G14" i="163"/>
  <c r="G34" i="163" s="1"/>
  <c r="P14" i="54"/>
  <c r="B14" i="158"/>
  <c r="B34" i="158" s="1"/>
  <c r="B14" i="160" s="1"/>
  <c r="B14" i="162"/>
  <c r="B34" i="162" s="1"/>
  <c r="B14" i="159"/>
  <c r="B13" i="156"/>
  <c r="B33" i="156" s="1"/>
  <c r="B13" i="153"/>
  <c r="B33" i="153" s="1"/>
  <c r="B13" i="155" s="1"/>
  <c r="B13" i="154"/>
  <c r="B22" i="173"/>
  <c r="B7" i="174" s="1"/>
  <c r="B7" i="175"/>
  <c r="B22" i="158"/>
  <c r="B42" i="158" s="1"/>
  <c r="B22" i="160" s="1"/>
  <c r="B22" i="159"/>
  <c r="B22" i="162"/>
  <c r="B42" i="162" s="1"/>
  <c r="B16" i="176"/>
  <c r="B16" i="173"/>
  <c r="B10" i="156"/>
  <c r="B30" i="156" s="1"/>
  <c r="B10" i="153"/>
  <c r="B30" i="153" s="1"/>
  <c r="B10" i="155" s="1"/>
  <c r="B10" i="154"/>
  <c r="B8" i="156"/>
  <c r="B28" i="156" s="1"/>
  <c r="B8" i="154"/>
  <c r="B8" i="153"/>
  <c r="B28" i="153" s="1"/>
  <c r="B8" i="155" s="1"/>
  <c r="G20" i="166"/>
  <c r="G40" i="166" s="1"/>
  <c r="G20" i="163"/>
  <c r="G40" i="163" s="1"/>
  <c r="B16" i="54"/>
  <c r="B14" i="145"/>
  <c r="B34" i="145" s="1"/>
  <c r="B14" i="132"/>
  <c r="B34" i="132" s="1"/>
  <c r="B13" i="144"/>
  <c r="G22" i="166"/>
  <c r="G42" i="166" s="1"/>
  <c r="G22" i="163"/>
  <c r="G42" i="163" s="1"/>
  <c r="B11" i="132"/>
  <c r="B31" i="132" s="1"/>
  <c r="B11" i="145"/>
  <c r="B31" i="145" s="1"/>
  <c r="B10" i="144"/>
  <c r="B22" i="132"/>
  <c r="B42" i="132" s="1"/>
  <c r="B22" i="145"/>
  <c r="B42" i="145" s="1"/>
  <c r="AM22" i="54"/>
  <c r="AI22" i="54"/>
  <c r="AM14" i="54"/>
  <c r="AM20" i="54"/>
  <c r="AM11" i="54"/>
  <c r="N22" i="54"/>
  <c r="AI20" i="54"/>
  <c r="AI11" i="54"/>
  <c r="AI14" i="54"/>
  <c r="N13" i="54"/>
  <c r="N10" i="54"/>
  <c r="B16" i="126" l="1"/>
  <c r="B36" i="126" s="1"/>
  <c r="B16" i="80"/>
  <c r="B36" i="80" s="1"/>
  <c r="G15" i="165"/>
  <c r="B16" i="152"/>
  <c r="B36" i="152" s="1"/>
  <c r="B16" i="147"/>
  <c r="B36" i="147" s="1"/>
  <c r="B16" i="133"/>
  <c r="B36" i="133" s="1"/>
  <c r="B15" i="146" s="1"/>
  <c r="B16" i="157"/>
  <c r="B36" i="157" s="1"/>
  <c r="B16" i="132"/>
  <c r="B36" i="132" s="1"/>
  <c r="B16" i="145"/>
  <c r="B36" i="145" s="1"/>
  <c r="B15" i="144"/>
  <c r="B19" i="54"/>
  <c r="B17" i="54"/>
  <c r="B16" i="158"/>
  <c r="B36" i="158" s="1"/>
  <c r="B16" i="160" s="1"/>
  <c r="B16" i="162"/>
  <c r="B36" i="162" s="1"/>
  <c r="B16" i="159"/>
  <c r="B11" i="156"/>
  <c r="B31" i="156" s="1"/>
  <c r="B11" i="154"/>
  <c r="B11" i="153"/>
  <c r="B31" i="153" s="1"/>
  <c r="B11" i="155" s="1"/>
  <c r="P16" i="54"/>
  <c r="AV17" i="54"/>
  <c r="G16" i="166"/>
  <c r="G36" i="166" s="1"/>
  <c r="G16" i="163"/>
  <c r="G36" i="163" s="1"/>
  <c r="B10" i="175"/>
  <c r="B25" i="173"/>
  <c r="B10" i="174" s="1"/>
  <c r="B22" i="156"/>
  <c r="B42" i="156" s="1"/>
  <c r="B22" i="153"/>
  <c r="B42" i="153" s="1"/>
  <c r="B22" i="155" s="1"/>
  <c r="B22" i="154"/>
  <c r="C19" i="54"/>
  <c r="C17" i="54"/>
  <c r="Q17" i="54"/>
  <c r="Q19" i="54"/>
  <c r="B15" i="175"/>
  <c r="B30" i="173"/>
  <c r="B15" i="174" s="1"/>
  <c r="B14" i="156"/>
  <c r="B34" i="156" s="1"/>
  <c r="B14" i="153"/>
  <c r="B34" i="153" s="1"/>
  <c r="B14" i="155" s="1"/>
  <c r="B14" i="154"/>
  <c r="N11" i="54"/>
  <c r="AM16" i="54"/>
  <c r="N14" i="54"/>
  <c r="AI16" i="54"/>
  <c r="B19" i="126" l="1"/>
  <c r="B39" i="126" s="1"/>
  <c r="B18" i="144" s="1"/>
  <c r="B19" i="80"/>
  <c r="B39" i="80" s="1"/>
  <c r="B17" i="126"/>
  <c r="B37" i="126" s="1"/>
  <c r="B16" i="144" s="1"/>
  <c r="B17" i="80"/>
  <c r="B37" i="80" s="1"/>
  <c r="G16" i="165"/>
  <c r="B19" i="157"/>
  <c r="B39" i="157" s="1"/>
  <c r="B13" i="168"/>
  <c r="B27" i="168" s="1"/>
  <c r="B17" i="157"/>
  <c r="B37" i="157" s="1"/>
  <c r="B17" i="152"/>
  <c r="B37" i="152" s="1"/>
  <c r="B17" i="147"/>
  <c r="B37" i="147" s="1"/>
  <c r="B17" i="133"/>
  <c r="B37" i="133" s="1"/>
  <c r="B16" i="146" s="1"/>
  <c r="B19" i="152"/>
  <c r="B39" i="152" s="1"/>
  <c r="B19" i="147"/>
  <c r="B39" i="147" s="1"/>
  <c r="B19" i="133"/>
  <c r="B39" i="133" s="1"/>
  <c r="B18" i="146" s="1"/>
  <c r="Q20" i="54"/>
  <c r="B19" i="158"/>
  <c r="B39" i="158" s="1"/>
  <c r="B19" i="160" s="1"/>
  <c r="B19" i="162"/>
  <c r="B39" i="162" s="1"/>
  <c r="B19" i="159"/>
  <c r="B13" i="176"/>
  <c r="B13" i="173"/>
  <c r="B17" i="158"/>
  <c r="B37" i="158" s="1"/>
  <c r="B17" i="160" s="1"/>
  <c r="B17" i="162"/>
  <c r="B37" i="162" s="1"/>
  <c r="B17" i="159"/>
  <c r="P19" i="54"/>
  <c r="P17" i="54"/>
  <c r="B17" i="145"/>
  <c r="B37" i="145" s="1"/>
  <c r="B17" i="132"/>
  <c r="B37" i="132" s="1"/>
  <c r="B16" i="156"/>
  <c r="B36" i="156" s="1"/>
  <c r="B16" i="153"/>
  <c r="B36" i="153" s="1"/>
  <c r="B16" i="155" s="1"/>
  <c r="B16" i="154"/>
  <c r="C20" i="54"/>
  <c r="G17" i="166"/>
  <c r="G37" i="166" s="1"/>
  <c r="G17" i="163"/>
  <c r="G37" i="163" s="1"/>
  <c r="B20" i="54"/>
  <c r="B19" i="132"/>
  <c r="B39" i="132" s="1"/>
  <c r="B19" i="145"/>
  <c r="B39" i="145" s="1"/>
  <c r="AI17" i="54"/>
  <c r="N16" i="54"/>
  <c r="AM17" i="54"/>
  <c r="B20" i="126" l="1"/>
  <c r="B40" i="126" s="1"/>
  <c r="B19" i="144" s="1"/>
  <c r="B20" i="80"/>
  <c r="B40" i="80" s="1"/>
  <c r="N6" i="165"/>
  <c r="M6" i="165"/>
  <c r="D6" i="165"/>
  <c r="F6" i="165"/>
  <c r="V6" i="165"/>
  <c r="L6" i="165"/>
  <c r="C6" i="165"/>
  <c r="O6" i="165"/>
  <c r="K6" i="165"/>
  <c r="R6" i="165"/>
  <c r="J6" i="165"/>
  <c r="Q6" i="165"/>
  <c r="I6" i="165"/>
  <c r="P6" i="165"/>
  <c r="F7" i="168"/>
  <c r="F21" i="168" s="1"/>
  <c r="B20" i="147"/>
  <c r="B40" i="147" s="1"/>
  <c r="B20" i="152"/>
  <c r="B40" i="152" s="1"/>
  <c r="B20" i="133"/>
  <c r="B40" i="133" s="1"/>
  <c r="B19" i="146" s="1"/>
  <c r="B20" i="157"/>
  <c r="B40" i="157" s="1"/>
  <c r="B14" i="168"/>
  <c r="B28" i="168" s="1"/>
  <c r="N7" i="166"/>
  <c r="N27" i="166" s="1"/>
  <c r="N7" i="163"/>
  <c r="N27" i="163" s="1"/>
  <c r="E7" i="166"/>
  <c r="E27" i="166" s="1"/>
  <c r="E7" i="163"/>
  <c r="E27" i="163" s="1"/>
  <c r="E6" i="165"/>
  <c r="B19" i="153"/>
  <c r="B39" i="153" s="1"/>
  <c r="B19" i="155" s="1"/>
  <c r="B19" i="156"/>
  <c r="B39" i="156" s="1"/>
  <c r="B19" i="154"/>
  <c r="B20" i="158"/>
  <c r="B40" i="158" s="1"/>
  <c r="B20" i="160" s="1"/>
  <c r="B20" i="159"/>
  <c r="B20" i="162"/>
  <c r="B40" i="162" s="1"/>
  <c r="B14" i="176"/>
  <c r="B14" i="173"/>
  <c r="U7" i="166"/>
  <c r="U27" i="166" s="1"/>
  <c r="U7" i="163"/>
  <c r="U27" i="163" s="1"/>
  <c r="U6" i="165"/>
  <c r="M7" i="166"/>
  <c r="M27" i="166" s="1"/>
  <c r="M7" i="163"/>
  <c r="M27" i="163" s="1"/>
  <c r="D7" i="163"/>
  <c r="D27" i="163" s="1"/>
  <c r="D7" i="166"/>
  <c r="D27" i="166" s="1"/>
  <c r="B20" i="132"/>
  <c r="B40" i="132" s="1"/>
  <c r="B20" i="145"/>
  <c r="B40" i="145" s="1"/>
  <c r="P7" i="166"/>
  <c r="P27" i="166" s="1"/>
  <c r="P7" i="163"/>
  <c r="P27" i="163" s="1"/>
  <c r="T7" i="166"/>
  <c r="T27" i="166" s="1"/>
  <c r="T7" i="163"/>
  <c r="T27" i="163" s="1"/>
  <c r="T6" i="165"/>
  <c r="L7" i="166"/>
  <c r="L27" i="166" s="1"/>
  <c r="L7" i="163"/>
  <c r="L27" i="163" s="1"/>
  <c r="C7" i="166"/>
  <c r="C27" i="166" s="1"/>
  <c r="C7" i="163"/>
  <c r="C27" i="163" s="1"/>
  <c r="F7" i="176"/>
  <c r="F7" i="173"/>
  <c r="H7" i="166"/>
  <c r="H27" i="166" s="1"/>
  <c r="H7" i="163"/>
  <c r="H27" i="163" s="1"/>
  <c r="H6" i="165"/>
  <c r="K7" i="166"/>
  <c r="K27" i="166" s="1"/>
  <c r="K7" i="163"/>
  <c r="K27" i="163" s="1"/>
  <c r="D7" i="158"/>
  <c r="D27" i="158" s="1"/>
  <c r="D7" i="160" s="1"/>
  <c r="D7" i="162"/>
  <c r="D27" i="162" s="1"/>
  <c r="D7" i="159"/>
  <c r="D7" i="173"/>
  <c r="D7" i="176"/>
  <c r="F7" i="166"/>
  <c r="F27" i="166" s="1"/>
  <c r="F7" i="163"/>
  <c r="F27" i="163" s="1"/>
  <c r="V7" i="166"/>
  <c r="V27" i="166" s="1"/>
  <c r="V7" i="163"/>
  <c r="V27" i="163" s="1"/>
  <c r="R7" i="166"/>
  <c r="R27" i="166" s="1"/>
  <c r="R7" i="163"/>
  <c r="R27" i="163" s="1"/>
  <c r="J7" i="166"/>
  <c r="J27" i="166" s="1"/>
  <c r="J7" i="163"/>
  <c r="J27" i="163" s="1"/>
  <c r="C7" i="158"/>
  <c r="C27" i="158" s="1"/>
  <c r="C7" i="160" s="1"/>
  <c r="C7" i="162"/>
  <c r="C27" i="162" s="1"/>
  <c r="C7" i="159"/>
  <c r="C7" i="173"/>
  <c r="C7" i="176"/>
  <c r="P20" i="54"/>
  <c r="B12" i="175"/>
  <c r="B27" i="173"/>
  <c r="B12" i="174" s="1"/>
  <c r="O7" i="166"/>
  <c r="O27" i="166" s="1"/>
  <c r="O7" i="163"/>
  <c r="O27" i="163" s="1"/>
  <c r="S7" i="166"/>
  <c r="S27" i="166" s="1"/>
  <c r="S6" i="165"/>
  <c r="S7" i="163"/>
  <c r="S27" i="163" s="1"/>
  <c r="Q7" i="166"/>
  <c r="Q27" i="166" s="1"/>
  <c r="Q7" i="163"/>
  <c r="Q27" i="163" s="1"/>
  <c r="I7" i="163"/>
  <c r="I27" i="163" s="1"/>
  <c r="I7" i="166"/>
  <c r="I27" i="166" s="1"/>
  <c r="B17" i="156"/>
  <c r="B37" i="156" s="1"/>
  <c r="B17" i="153"/>
  <c r="B37" i="153" s="1"/>
  <c r="B17" i="155" s="1"/>
  <c r="B17" i="154"/>
  <c r="N17" i="54"/>
  <c r="N19" i="54"/>
  <c r="Y13" i="54"/>
  <c r="Y10" i="54"/>
  <c r="Y8" i="54"/>
  <c r="X13" i="54"/>
  <c r="X10" i="54"/>
  <c r="X8" i="54"/>
  <c r="J13" i="54"/>
  <c r="J10" i="54"/>
  <c r="J8" i="54"/>
  <c r="E13" i="157" l="1"/>
  <c r="E33" i="157" s="1"/>
  <c r="E8" i="157"/>
  <c r="E28" i="157" s="1"/>
  <c r="E8" i="168"/>
  <c r="E22" i="168" s="1"/>
  <c r="E10" i="157"/>
  <c r="E30" i="157" s="1"/>
  <c r="E10" i="168"/>
  <c r="E24" i="168" s="1"/>
  <c r="B20" i="156"/>
  <c r="B40" i="156" s="1"/>
  <c r="B20" i="154"/>
  <c r="B20" i="153"/>
  <c r="B40" i="153" s="1"/>
  <c r="B20" i="155" s="1"/>
  <c r="B13" i="175"/>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N20" i="54"/>
  <c r="Y22" i="54"/>
  <c r="J22" i="54"/>
  <c r="Y11" i="54"/>
  <c r="Y14" i="54"/>
  <c r="J11" i="54"/>
  <c r="J14" i="54"/>
  <c r="X22" i="54"/>
  <c r="X11" i="54"/>
  <c r="X14" i="54"/>
  <c r="E22" i="157" l="1"/>
  <c r="E42" i="157" s="1"/>
  <c r="E16" i="168"/>
  <c r="E30" i="168" s="1"/>
  <c r="E11" i="157"/>
  <c r="E31" i="157" s="1"/>
  <c r="E11" i="168"/>
  <c r="E25" i="168" s="1"/>
  <c r="E14" i="157"/>
  <c r="E34" i="157" s="1"/>
  <c r="E22" i="173"/>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Y16" i="54"/>
  <c r="X16" i="54"/>
  <c r="J16" i="54"/>
  <c r="E16" i="157" l="1"/>
  <c r="E36" i="157" s="1"/>
  <c r="E16" i="158"/>
  <c r="E36" i="158" s="1"/>
  <c r="E16" i="160" s="1"/>
  <c r="E16" i="159"/>
  <c r="E16" i="162"/>
  <c r="E36" i="162" s="1"/>
  <c r="E25" i="173"/>
  <c r="E10" i="174" s="1"/>
  <c r="E10" i="175"/>
  <c r="E30" i="173"/>
  <c r="E15" i="174" s="1"/>
  <c r="E15" i="175"/>
  <c r="J17" i="54"/>
  <c r="J19" i="54"/>
  <c r="X19" i="54"/>
  <c r="X17" i="54"/>
  <c r="Y17" i="54"/>
  <c r="Y19" i="54"/>
  <c r="U8" i="54"/>
  <c r="V10" i="54"/>
  <c r="W8" i="54"/>
  <c r="Z8" i="54"/>
  <c r="AB10" i="54"/>
  <c r="G8" i="54"/>
  <c r="AC8" i="54"/>
  <c r="L10" i="54"/>
  <c r="AD8" i="54"/>
  <c r="T8" i="54"/>
  <c r="AD13" i="54"/>
  <c r="AD10" i="54"/>
  <c r="AD19" i="54"/>
  <c r="AC13" i="54"/>
  <c r="AC19" i="54"/>
  <c r="AC10" i="54"/>
  <c r="AB8" i="54"/>
  <c r="AB19" i="54"/>
  <c r="AB13" i="54"/>
  <c r="Z13" i="54"/>
  <c r="Z10" i="54"/>
  <c r="W13" i="54"/>
  <c r="W10" i="54"/>
  <c r="V8" i="54"/>
  <c r="V13" i="54"/>
  <c r="U13" i="54"/>
  <c r="U10" i="54"/>
  <c r="T10" i="54"/>
  <c r="T13" i="54"/>
  <c r="L8" i="54"/>
  <c r="L13" i="54"/>
  <c r="G10" i="54"/>
  <c r="G13" i="54"/>
  <c r="E17" i="157" l="1"/>
  <c r="E37" i="157" s="1"/>
  <c r="E19" i="157"/>
  <c r="E39" i="157" s="1"/>
  <c r="E13" i="168"/>
  <c r="E27" i="168" s="1"/>
  <c r="E19" i="158"/>
  <c r="E39" i="158" s="1"/>
  <c r="E19" i="160" s="1"/>
  <c r="E19" i="159"/>
  <c r="E19" i="162"/>
  <c r="E39" i="162" s="1"/>
  <c r="E13" i="176"/>
  <c r="E13" i="173"/>
  <c r="E17" i="158"/>
  <c r="E37" i="158" s="1"/>
  <c r="E17" i="160" s="1"/>
  <c r="E17" i="159"/>
  <c r="E17" i="162"/>
  <c r="E37" i="162" s="1"/>
  <c r="Y20" i="54"/>
  <c r="J20" i="54"/>
  <c r="X20" i="54"/>
  <c r="L14" i="54"/>
  <c r="W14" i="54"/>
  <c r="T14" i="54"/>
  <c r="Z11" i="54"/>
  <c r="AD20" i="54"/>
  <c r="G22" i="54"/>
  <c r="AB11" i="54"/>
  <c r="AC20" i="54"/>
  <c r="T11" i="54"/>
  <c r="Z14" i="54"/>
  <c r="AD11" i="54"/>
  <c r="L11" i="54"/>
  <c r="AC22" i="54"/>
  <c r="Z22" i="54"/>
  <c r="W22" i="54"/>
  <c r="V11" i="54"/>
  <c r="U11" i="54"/>
  <c r="AB14" i="54"/>
  <c r="U14" i="54"/>
  <c r="AB20" i="54"/>
  <c r="G14" i="54"/>
  <c r="V14" i="54"/>
  <c r="AB22" i="54"/>
  <c r="AD14" i="54"/>
  <c r="G11" i="54"/>
  <c r="V22" i="54"/>
  <c r="AC11" i="54"/>
  <c r="T22" i="54"/>
  <c r="AD22" i="54"/>
  <c r="W11" i="54"/>
  <c r="L22" i="54"/>
  <c r="AC14" i="54"/>
  <c r="U22" i="54"/>
  <c r="E20" i="157" l="1"/>
  <c r="E40" i="157" s="1"/>
  <c r="E14" i="168"/>
  <c r="E28" i="168" s="1"/>
  <c r="E27" i="173"/>
  <c r="E12" i="174" s="1"/>
  <c r="E12" i="175"/>
  <c r="E20" i="158"/>
  <c r="E40" i="158" s="1"/>
  <c r="E20" i="160" s="1"/>
  <c r="E20" i="162"/>
  <c r="E40" i="162" s="1"/>
  <c r="E20" i="159"/>
  <c r="E14" i="176"/>
  <c r="E14" i="173"/>
  <c r="AD16" i="54"/>
  <c r="V16" i="54"/>
  <c r="AB16" i="54"/>
  <c r="Z16" i="54"/>
  <c r="W16" i="54"/>
  <c r="G16" i="54"/>
  <c r="U16" i="54"/>
  <c r="AC16" i="54"/>
  <c r="T16" i="54"/>
  <c r="L16" i="54"/>
  <c r="E28" i="173" l="1"/>
  <c r="E13" i="174" s="1"/>
  <c r="E13" i="175"/>
  <c r="V17" i="54"/>
  <c r="V19" i="54"/>
  <c r="L17" i="54"/>
  <c r="L19" i="54"/>
  <c r="U17" i="54"/>
  <c r="U19" i="54"/>
  <c r="AB17" i="54"/>
  <c r="W17" i="54"/>
  <c r="W19" i="54"/>
  <c r="AC17" i="54"/>
  <c r="Z17" i="54"/>
  <c r="Z19" i="54"/>
  <c r="AD17" i="54"/>
  <c r="T17" i="54"/>
  <c r="T19" i="54"/>
  <c r="G19" i="54"/>
  <c r="G17" i="54"/>
  <c r="G20" i="54" l="1"/>
  <c r="V20" i="54"/>
  <c r="U20" i="54"/>
  <c r="W20" i="54"/>
  <c r="T20" i="54"/>
  <c r="L20" i="54"/>
  <c r="Z20" i="54"/>
  <c r="A25" i="173" l="1"/>
  <c r="A24" i="173"/>
  <c r="A23" i="173"/>
  <c r="A22" i="173"/>
  <c r="A21" i="173"/>
  <c r="A20" i="173"/>
  <c r="A25" i="168"/>
  <c r="A21" i="168"/>
  <c r="A22" i="168"/>
  <c r="A23" i="168"/>
  <c r="A24" i="168"/>
  <c r="A20" i="168"/>
  <c r="AG8" i="54"/>
  <c r="E8" i="54"/>
  <c r="E10" i="54"/>
  <c r="E13" i="54"/>
  <c r="E22" i="54" l="1"/>
  <c r="E14" i="54"/>
  <c r="E11" i="54"/>
  <c r="AG22" i="54"/>
  <c r="AG19" i="54"/>
  <c r="AG13" i="54"/>
  <c r="AG10" i="54"/>
  <c r="E16" i="54" l="1"/>
  <c r="AG11" i="54"/>
  <c r="AG14" i="54"/>
  <c r="AG20" i="54"/>
  <c r="E17" i="54" l="1"/>
  <c r="E19" i="54"/>
  <c r="AG16" i="54"/>
  <c r="H8" i="54"/>
  <c r="H10" i="54"/>
  <c r="H13" i="54"/>
  <c r="E20" i="54" l="1"/>
  <c r="AG17" i="54"/>
  <c r="H11" i="54"/>
  <c r="H22" i="54"/>
  <c r="H14" i="54"/>
  <c r="H16" i="54" l="1"/>
  <c r="H19" i="54" l="1"/>
  <c r="H17" i="54"/>
  <c r="H20" i="54" l="1"/>
  <c r="I8" i="54" l="1"/>
  <c r="K8" i="54"/>
  <c r="K10" i="54"/>
  <c r="K13" i="54"/>
  <c r="I13" i="54"/>
  <c r="I10" i="54"/>
  <c r="K14" i="54" l="1"/>
  <c r="K22" i="54"/>
  <c r="K11" i="54"/>
  <c r="I11" i="54"/>
  <c r="I14" i="54"/>
  <c r="I22" i="54"/>
  <c r="I16" i="54" l="1"/>
  <c r="K16" i="54"/>
  <c r="I19" i="54" l="1"/>
  <c r="I17" i="54"/>
  <c r="K19" i="54"/>
  <c r="K17" i="54"/>
  <c r="B4" i="166"/>
  <c r="B24" i="166" s="1"/>
  <c r="B5" i="166"/>
  <c r="B25" i="166" s="1"/>
  <c r="A40" i="166"/>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B5" i="164"/>
  <c r="B25" i="164" s="1"/>
  <c r="B4" i="165" s="1"/>
  <c r="B4" i="164"/>
  <c r="B24" i="164" s="1"/>
  <c r="B3" i="165" s="1"/>
  <c r="A40" i="163"/>
  <c r="A39" i="163"/>
  <c r="A37" i="163"/>
  <c r="A36" i="163"/>
  <c r="A34" i="163"/>
  <c r="A33" i="163"/>
  <c r="A20" i="163"/>
  <c r="A19" i="163"/>
  <c r="A17" i="163"/>
  <c r="A16" i="163"/>
  <c r="A14" i="163"/>
  <c r="A13" i="163"/>
  <c r="B5" i="163"/>
  <c r="B25" i="163" s="1"/>
  <c r="B4" i="163"/>
  <c r="B24" i="163" s="1"/>
  <c r="AL8" i="54"/>
  <c r="AL10" i="54"/>
  <c r="AL13" i="54"/>
  <c r="AL19" i="54"/>
  <c r="K20" i="54" l="1"/>
  <c r="I20" i="54"/>
  <c r="AL11" i="54"/>
  <c r="AL22" i="54"/>
  <c r="AL14" i="54"/>
  <c r="AL20" i="54"/>
  <c r="AL16" i="54" l="1"/>
  <c r="AL17" i="54" l="1"/>
  <c r="D8" i="54" l="1"/>
  <c r="D10" i="54"/>
  <c r="D13" i="54"/>
  <c r="F8" i="168" l="1"/>
  <c r="F22" i="168" s="1"/>
  <c r="F10" i="168"/>
  <c r="F24" i="168" s="1"/>
  <c r="F10" i="173"/>
  <c r="F10" i="176"/>
  <c r="F8" i="173"/>
  <c r="F8" i="176"/>
  <c r="D22" i="54"/>
  <c r="D11" i="54"/>
  <c r="D14" i="54"/>
  <c r="F11" i="168" l="1"/>
  <c r="F25" i="168" s="1"/>
  <c r="F16" i="168"/>
  <c r="F30" i="168" s="1"/>
  <c r="F22" i="173"/>
  <c r="F7" i="174" s="1"/>
  <c r="F7" i="175"/>
  <c r="F16" i="173"/>
  <c r="F16" i="176"/>
  <c r="F24" i="173"/>
  <c r="F9" i="174" s="1"/>
  <c r="F9" i="175"/>
  <c r="F11" i="176"/>
  <c r="F11" i="173"/>
  <c r="D16" i="54"/>
  <c r="F30" i="173" l="1"/>
  <c r="F15" i="174" s="1"/>
  <c r="F15" i="175"/>
  <c r="F25" i="173"/>
  <c r="F10" i="174" s="1"/>
  <c r="F10" i="175"/>
  <c r="D19" i="54"/>
  <c r="D17" i="54"/>
  <c r="F13" i="168" l="1"/>
  <c r="F27" i="168" s="1"/>
  <c r="F13" i="176"/>
  <c r="F13" i="173"/>
  <c r="D20" i="54"/>
  <c r="F14" i="168" l="1"/>
  <c r="F28" i="168" s="1"/>
  <c r="F27" i="173"/>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24" i="141"/>
  <c r="B5" i="100"/>
  <c r="C5" i="100"/>
  <c r="B6" i="100"/>
  <c r="C6" i="100"/>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U24" i="149"/>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C27" i="140"/>
  <c r="B5" i="140"/>
  <c r="C5" i="140"/>
  <c r="B6" i="140"/>
  <c r="C6" i="140"/>
  <c r="C27" i="139"/>
  <c r="B5" i="139"/>
  <c r="B5" i="150" s="1"/>
  <c r="C5" i="139"/>
  <c r="C30" i="139" s="1"/>
  <c r="B6" i="139"/>
  <c r="C6" i="139"/>
  <c r="C31" i="139" s="1"/>
  <c r="C31" i="100"/>
  <c r="C27" i="100"/>
  <c r="C30" i="100"/>
  <c r="C5" i="151" l="1"/>
  <c r="B5" i="151"/>
  <c r="C5" i="150"/>
  <c r="B6" i="150"/>
  <c r="B6" i="151"/>
  <c r="C6" i="151"/>
  <c r="C6" i="150"/>
  <c r="B27" i="140" l="1"/>
  <c r="B27" i="139"/>
  <c r="B27" i="100"/>
  <c r="B30" i="100"/>
  <c r="B31" i="100"/>
  <c r="B31" i="139" l="1"/>
  <c r="B30" i="139"/>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18" i="151" l="1"/>
  <c r="A17" i="151"/>
  <c r="A15" i="151"/>
  <c r="A14" i="151"/>
  <c r="A18" i="150" l="1"/>
  <c r="A17" i="150"/>
  <c r="A15" i="150"/>
  <c r="A14" i="150"/>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40" i="147"/>
  <c r="A39" i="147"/>
  <c r="A37" i="147"/>
  <c r="A36" i="147"/>
  <c r="A34" i="147"/>
  <c r="A33" i="147"/>
  <c r="A20" i="147"/>
  <c r="A19" i="147"/>
  <c r="A17" i="147"/>
  <c r="A16" i="147"/>
  <c r="A14" i="147"/>
  <c r="A13" i="147"/>
  <c r="A19" i="146"/>
  <c r="A18" i="146"/>
  <c r="A16" i="146"/>
  <c r="A15" i="146"/>
  <c r="A13" i="146"/>
  <c r="A12" i="146"/>
  <c r="A40" i="145"/>
  <c r="A39" i="145"/>
  <c r="A37" i="145"/>
  <c r="A36" i="145"/>
  <c r="A34" i="145"/>
  <c r="A33" i="145"/>
  <c r="A20" i="145"/>
  <c r="A19" i="145"/>
  <c r="A17" i="145"/>
  <c r="A16" i="145"/>
  <c r="A14" i="145"/>
  <c r="A13" i="145"/>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18" i="140" l="1"/>
  <c r="A17" i="140"/>
  <c r="A15" i="140"/>
  <c r="A14" i="140"/>
  <c r="A43" i="139"/>
  <c r="A42" i="139"/>
  <c r="A40" i="139"/>
  <c r="A39" i="139"/>
  <c r="A18" i="139"/>
  <c r="A17" i="139"/>
  <c r="A15" i="139"/>
  <c r="A14" i="139"/>
  <c r="A43" i="100"/>
  <c r="A42" i="100"/>
  <c r="A40" i="100"/>
  <c r="A39"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A40" i="133" l="1"/>
  <c r="A39" i="133"/>
  <c r="A37" i="133"/>
  <c r="A36" i="133"/>
  <c r="A34" i="133"/>
  <c r="A33" i="133"/>
  <c r="A20" i="133"/>
  <c r="A19" i="133"/>
  <c r="A17" i="133"/>
  <c r="A16" i="133"/>
  <c r="A14" i="133"/>
  <c r="A13" i="133"/>
  <c r="A40" i="132"/>
  <c r="A39" i="132"/>
  <c r="A37" i="132"/>
  <c r="A36" i="132"/>
  <c r="A34" i="132"/>
  <c r="A33" i="132"/>
  <c r="A20" i="132"/>
  <c r="A19" i="132"/>
  <c r="A17" i="132"/>
  <c r="A16" i="132"/>
  <c r="A14" i="132"/>
  <c r="A13" i="132"/>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97"/>
  <c r="V4" i="106" s="1"/>
  <c r="V5" i="97"/>
  <c r="V5" i="106" s="1"/>
  <c r="C4" i="97"/>
  <c r="C4" i="106" s="1"/>
  <c r="D4" i="97"/>
  <c r="D4" i="106" s="1"/>
  <c r="E4" i="97"/>
  <c r="E4" i="106" s="1"/>
  <c r="F4" i="97"/>
  <c r="F4" i="106" s="1"/>
  <c r="G4" i="97"/>
  <c r="G4" i="106" s="1"/>
  <c r="H4" i="97"/>
  <c r="H4" i="106" s="1"/>
  <c r="I4" i="97"/>
  <c r="I4" i="106" s="1"/>
  <c r="J4" i="97"/>
  <c r="J4" i="106" s="1"/>
  <c r="K4" i="97"/>
  <c r="K4" i="106" s="1"/>
  <c r="L4" i="97"/>
  <c r="L4" i="106" s="1"/>
  <c r="M4" i="97"/>
  <c r="M4" i="106" s="1"/>
  <c r="N4" i="97"/>
  <c r="N4" i="106" s="1"/>
  <c r="O4" i="97"/>
  <c r="O4" i="106" s="1"/>
  <c r="P4" i="97"/>
  <c r="P4" i="106" s="1"/>
  <c r="Q4" i="97"/>
  <c r="Q4" i="106" s="1"/>
  <c r="R4" i="97"/>
  <c r="R4" i="106" s="1"/>
  <c r="S4" i="97"/>
  <c r="S4" i="106" s="1"/>
  <c r="T4" i="97"/>
  <c r="T4" i="106" s="1"/>
  <c r="U4" i="97"/>
  <c r="U4" i="106" s="1"/>
  <c r="C5" i="97"/>
  <c r="C5" i="106" s="1"/>
  <c r="D5" i="97"/>
  <c r="D5" i="106" s="1"/>
  <c r="E5" i="97"/>
  <c r="E5" i="106" s="1"/>
  <c r="F5" i="97"/>
  <c r="F5" i="106" s="1"/>
  <c r="G5" i="97"/>
  <c r="G5" i="106" s="1"/>
  <c r="H5" i="97"/>
  <c r="H5" i="106" s="1"/>
  <c r="I5" i="97"/>
  <c r="I5" i="106" s="1"/>
  <c r="J5" i="97"/>
  <c r="J5" i="106" s="1"/>
  <c r="K5" i="97"/>
  <c r="K5" i="106" s="1"/>
  <c r="L5" i="97"/>
  <c r="L5" i="106" s="1"/>
  <c r="M5" i="97"/>
  <c r="M5" i="106" s="1"/>
  <c r="N5" i="97"/>
  <c r="N5" i="106" s="1"/>
  <c r="O5" i="97"/>
  <c r="O5" i="106" s="1"/>
  <c r="P5" i="97"/>
  <c r="P5" i="106" s="1"/>
  <c r="Q5" i="97"/>
  <c r="Q5" i="106" s="1"/>
  <c r="R5" i="97"/>
  <c r="R5" i="106" s="1"/>
  <c r="S5" i="97"/>
  <c r="S5" i="106" s="1"/>
  <c r="T5" i="97"/>
  <c r="T5" i="106" s="1"/>
  <c r="U5" i="97"/>
  <c r="U5" i="106" s="1"/>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97"/>
  <c r="O7" i="106"/>
  <c r="S7" i="106"/>
  <c r="S7" i="97"/>
  <c r="I7" i="106"/>
  <c r="I7" i="97"/>
  <c r="R7" i="106"/>
  <c r="R7" i="97"/>
  <c r="H7" i="97"/>
  <c r="H7" i="106"/>
  <c r="C7" i="106"/>
  <c r="C7" i="97"/>
  <c r="Q7" i="106"/>
  <c r="Q7" i="97"/>
  <c r="G7" i="97"/>
  <c r="G7" i="106"/>
  <c r="P7" i="97"/>
  <c r="P7" i="106"/>
  <c r="F7" i="97"/>
  <c r="F7" i="106"/>
  <c r="V7" i="97"/>
  <c r="V7" i="106"/>
  <c r="M7" i="97"/>
  <c r="M7" i="106"/>
  <c r="N7" i="97"/>
  <c r="N7" i="106"/>
  <c r="J7" i="106"/>
  <c r="B8" i="107"/>
  <c r="B27" i="107" s="1"/>
  <c r="B8" i="127"/>
  <c r="B27" i="127" s="1"/>
  <c r="J7" i="97"/>
  <c r="E7" i="97"/>
  <c r="E7" i="106"/>
  <c r="U7" i="97"/>
  <c r="U7" i="106"/>
  <c r="L7" i="97"/>
  <c r="L7" i="106"/>
  <c r="D7" i="97"/>
  <c r="D7" i="106"/>
  <c r="T7" i="97"/>
  <c r="T7" i="106"/>
  <c r="K7" i="106"/>
  <c r="K7" i="97"/>
  <c r="G7" i="96" l="1"/>
  <c r="G7" i="95"/>
  <c r="G24" i="95" s="1"/>
  <c r="N10" i="97"/>
  <c r="N10" i="106"/>
  <c r="J10" i="106"/>
  <c r="J10" i="97"/>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97"/>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N8" i="97"/>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J11" i="97"/>
  <c r="B12" i="107"/>
  <c r="B31" i="107" s="1"/>
  <c r="B12" i="127"/>
  <c r="B31" i="127" s="1"/>
  <c r="N11" i="106"/>
  <c r="N11" i="97"/>
  <c r="J8" i="96"/>
  <c r="J8" i="95"/>
  <c r="J25" i="95" s="1"/>
  <c r="N11" i="96" l="1"/>
  <c r="N11" i="95"/>
  <c r="N28" i="95" s="1"/>
  <c r="N13" i="106"/>
  <c r="N13" i="97"/>
  <c r="J11" i="95"/>
  <c r="J28" i="95" s="1"/>
  <c r="J11" i="96"/>
  <c r="J13" i="106"/>
  <c r="J13" i="97"/>
  <c r="B14" i="107"/>
  <c r="B33" i="107" s="1"/>
  <c r="B14" i="127"/>
  <c r="B33" i="127" s="1"/>
  <c r="B4" i="95"/>
  <c r="B21" i="95" s="1"/>
  <c r="B5" i="95"/>
  <c r="B22" i="95" s="1"/>
  <c r="B4" i="97"/>
  <c r="B4" i="106" s="1"/>
  <c r="B5" i="97"/>
  <c r="B5" i="106" s="1"/>
  <c r="N16" i="106" l="1"/>
  <c r="N16" i="97"/>
  <c r="N13" i="95"/>
  <c r="N30" i="95" s="1"/>
  <c r="N13" i="96"/>
  <c r="N14" i="106"/>
  <c r="N14" i="97"/>
  <c r="J13" i="96"/>
  <c r="J13" i="95"/>
  <c r="J30" i="95" s="1"/>
  <c r="J16" i="106"/>
  <c r="B17" i="107"/>
  <c r="B36" i="107" s="1"/>
  <c r="J16" i="97"/>
  <c r="B17" i="127"/>
  <c r="B36" i="127" s="1"/>
  <c r="J14" i="106"/>
  <c r="B15" i="107"/>
  <c r="B34" i="107" s="1"/>
  <c r="J14" i="97"/>
  <c r="B15" i="127"/>
  <c r="B34" i="127" s="1"/>
  <c r="B4" i="96"/>
  <c r="B5" i="96"/>
  <c r="J17" i="106" l="1"/>
  <c r="J17" i="97"/>
  <c r="B18" i="107"/>
  <c r="B37" i="107" s="1"/>
  <c r="B18" i="127"/>
  <c r="B37" i="127" s="1"/>
  <c r="N16" i="95"/>
  <c r="N33" i="95" s="1"/>
  <c r="N16" i="96"/>
  <c r="N14" i="96"/>
  <c r="N14" i="95"/>
  <c r="N31" i="95" s="1"/>
  <c r="J14" i="95"/>
  <c r="J31" i="95" s="1"/>
  <c r="J14" i="96"/>
  <c r="J16" i="96"/>
  <c r="J16" i="95"/>
  <c r="J33" i="95" s="1"/>
  <c r="N17" i="106"/>
  <c r="N17" i="97"/>
  <c r="I10" i="106" l="1"/>
  <c r="I10" i="97"/>
  <c r="N19" i="106"/>
  <c r="N19" i="97"/>
  <c r="T10" i="106"/>
  <c r="T10" i="97"/>
  <c r="N17" i="96"/>
  <c r="N17" i="95"/>
  <c r="N34" i="95" s="1"/>
  <c r="I8" i="97"/>
  <c r="I8" i="106"/>
  <c r="F10" i="97"/>
  <c r="F10" i="106"/>
  <c r="T8" i="97"/>
  <c r="T8" i="106"/>
  <c r="F8" i="106"/>
  <c r="F8" i="97"/>
  <c r="J17" i="95"/>
  <c r="J34" i="95" s="1"/>
  <c r="J17" i="96"/>
  <c r="J19" i="106"/>
  <c r="B20" i="107"/>
  <c r="B39" i="107" s="1"/>
  <c r="J19" i="97"/>
  <c r="B20" i="127"/>
  <c r="B39" i="127" s="1"/>
  <c r="I11" i="106" l="1"/>
  <c r="I11" i="97"/>
  <c r="T11" i="97"/>
  <c r="T11" i="106"/>
  <c r="J19" i="96"/>
  <c r="J19" i="95"/>
  <c r="J36" i="95" s="1"/>
  <c r="E10" i="106"/>
  <c r="E10" i="97"/>
  <c r="F8" i="96"/>
  <c r="F8" i="95"/>
  <c r="F25" i="95" s="1"/>
  <c r="F10" i="96"/>
  <c r="F10" i="95"/>
  <c r="F27" i="95" s="1"/>
  <c r="T10" i="96"/>
  <c r="T10" i="95"/>
  <c r="T27" i="95" s="1"/>
  <c r="E8" i="106"/>
  <c r="E8" i="97"/>
  <c r="F11" i="106"/>
  <c r="F11" i="97"/>
  <c r="T8" i="96"/>
  <c r="T8" i="95"/>
  <c r="T25" i="95" s="1"/>
  <c r="I8" i="96"/>
  <c r="I8" i="95"/>
  <c r="I25" i="95" s="1"/>
  <c r="N19" i="95"/>
  <c r="N36" i="95" s="1"/>
  <c r="N19" i="96"/>
  <c r="I10" i="96"/>
  <c r="I10" i="95"/>
  <c r="I27" i="95" s="1"/>
  <c r="E10" i="96" l="1"/>
  <c r="E10" i="95"/>
  <c r="E27" i="95" s="1"/>
  <c r="I11" i="96"/>
  <c r="I11" i="95"/>
  <c r="I28" i="95" s="1"/>
  <c r="E11" i="106"/>
  <c r="E11" i="97"/>
  <c r="F13" i="106"/>
  <c r="F13" i="97"/>
  <c r="T11" i="95"/>
  <c r="T28" i="95" s="1"/>
  <c r="T11" i="96"/>
  <c r="T13" i="106"/>
  <c r="T13" i="97"/>
  <c r="I13" i="106"/>
  <c r="I13" i="97"/>
  <c r="F11" i="96"/>
  <c r="F11" i="95"/>
  <c r="F28" i="95" s="1"/>
  <c r="E8" i="96"/>
  <c r="E8" i="95"/>
  <c r="E25" i="95" s="1"/>
  <c r="E13" i="106" l="1"/>
  <c r="E13" i="97"/>
  <c r="I13" i="95"/>
  <c r="I30" i="95" s="1"/>
  <c r="I13" i="96"/>
  <c r="E11" i="96"/>
  <c r="E11" i="95"/>
  <c r="E28" i="95" s="1"/>
  <c r="T14" i="106"/>
  <c r="T14" i="97"/>
  <c r="T13" i="96"/>
  <c r="T13" i="95"/>
  <c r="T30" i="95" s="1"/>
  <c r="F16" i="106"/>
  <c r="F16" i="97"/>
  <c r="T16" i="106"/>
  <c r="T16" i="97"/>
  <c r="F13" i="95"/>
  <c r="F30" i="95" s="1"/>
  <c r="F13" i="96"/>
  <c r="F14" i="106"/>
  <c r="F14" i="97"/>
  <c r="I14" i="106"/>
  <c r="I14" i="97"/>
  <c r="I16" i="106"/>
  <c r="I16" i="97"/>
  <c r="F16" i="95" l="1"/>
  <c r="F33" i="95" s="1"/>
  <c r="F16" i="96"/>
  <c r="T14" i="95"/>
  <c r="T31" i="95" s="1"/>
  <c r="T14" i="96"/>
  <c r="I14" i="96"/>
  <c r="I14" i="95"/>
  <c r="I31" i="95" s="1"/>
  <c r="E16" i="106"/>
  <c r="E16" i="97"/>
  <c r="F17" i="106"/>
  <c r="F17" i="97"/>
  <c r="E13" i="96"/>
  <c r="E13" i="95"/>
  <c r="E30" i="95" s="1"/>
  <c r="E14" i="106"/>
  <c r="E14" i="97"/>
  <c r="F14" i="96"/>
  <c r="F14" i="95"/>
  <c r="F31" i="95" s="1"/>
  <c r="I17" i="106"/>
  <c r="I17" i="97"/>
  <c r="T17" i="97"/>
  <c r="T17" i="106"/>
  <c r="I16" i="95"/>
  <c r="I33" i="95" s="1"/>
  <c r="I16" i="96"/>
  <c r="T16" i="96"/>
  <c r="T16" i="95"/>
  <c r="T33" i="95" s="1"/>
  <c r="I17" i="96" l="1"/>
  <c r="I17" i="95"/>
  <c r="I34" i="95" s="1"/>
  <c r="E14" i="95"/>
  <c r="E31" i="95" s="1"/>
  <c r="E14" i="96"/>
  <c r="T17" i="95"/>
  <c r="T34" i="95" s="1"/>
  <c r="T17" i="96"/>
  <c r="E16" i="96"/>
  <c r="E16" i="95"/>
  <c r="E33" i="95" s="1"/>
  <c r="I19" i="106"/>
  <c r="I19" i="97"/>
  <c r="F17" i="96"/>
  <c r="F17" i="95"/>
  <c r="F34" i="95" s="1"/>
  <c r="E17" i="106"/>
  <c r="E17" i="97"/>
  <c r="T19" i="106"/>
  <c r="T19" i="97"/>
  <c r="F19" i="106"/>
  <c r="F19" i="97"/>
  <c r="E19" i="106" l="1"/>
  <c r="E19" i="97"/>
  <c r="T19" i="96"/>
  <c r="T19" i="95"/>
  <c r="T36" i="95" s="1"/>
  <c r="E17" i="95"/>
  <c r="E34" i="95" s="1"/>
  <c r="E17" i="96"/>
  <c r="F19" i="95"/>
  <c r="F36" i="95" s="1"/>
  <c r="F19" i="96"/>
  <c r="I19" i="95"/>
  <c r="I36" i="95" s="1"/>
  <c r="I19" i="96"/>
  <c r="C8" i="97" l="1"/>
  <c r="C8" i="106"/>
  <c r="E19" i="96"/>
  <c r="E19" i="95"/>
  <c r="E36" i="95" s="1"/>
  <c r="C10" i="106"/>
  <c r="C10" i="97"/>
  <c r="C11" i="97" l="1"/>
  <c r="C11" i="106"/>
  <c r="C10" i="96"/>
  <c r="C10" i="95"/>
  <c r="C27" i="95" s="1"/>
  <c r="C8" i="96"/>
  <c r="C8" i="95"/>
  <c r="C25" i="95" s="1"/>
  <c r="C11" i="96" l="1"/>
  <c r="C11" i="95"/>
  <c r="C28" i="95" s="1"/>
  <c r="C13" i="106"/>
  <c r="C13" i="97"/>
  <c r="C13" i="96" l="1"/>
  <c r="C13" i="95"/>
  <c r="C30" i="95" s="1"/>
  <c r="C14" i="97"/>
  <c r="C14" i="106"/>
  <c r="C16" i="106"/>
  <c r="C16" i="97"/>
  <c r="C14" i="95" l="1"/>
  <c r="C31" i="95" s="1"/>
  <c r="C14" i="96"/>
  <c r="C16" i="96"/>
  <c r="C16" i="95"/>
  <c r="C33" i="95" s="1"/>
  <c r="C17" i="106"/>
  <c r="C17" i="97"/>
  <c r="B7" i="106"/>
  <c r="B7" i="97"/>
  <c r="S10" i="106" l="1"/>
  <c r="S10" i="97"/>
  <c r="R10" i="106"/>
  <c r="R10" i="97"/>
  <c r="S8" i="97"/>
  <c r="S8" i="106"/>
  <c r="R8" i="97"/>
  <c r="R8" i="106"/>
  <c r="C19" i="106"/>
  <c r="C19" i="97"/>
  <c r="U8" i="106"/>
  <c r="U8" i="97"/>
  <c r="C17" i="95"/>
  <c r="C34" i="95" s="1"/>
  <c r="C17" i="96"/>
  <c r="U10" i="106"/>
  <c r="U10" i="97"/>
  <c r="B10" i="106"/>
  <c r="B10" i="97"/>
  <c r="B8" i="97"/>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1" i="97"/>
  <c r="S10" i="96"/>
  <c r="S10" i="95"/>
  <c r="S27" i="95" s="1"/>
  <c r="R11" i="106"/>
  <c r="R11" i="97"/>
  <c r="U11" i="106"/>
  <c r="U11" i="97"/>
  <c r="U10" i="96"/>
  <c r="U10" i="95"/>
  <c r="U27" i="95" s="1"/>
  <c r="U8" i="96"/>
  <c r="U8" i="95"/>
  <c r="U25" i="95" s="1"/>
  <c r="C19" i="96"/>
  <c r="C19" i="95"/>
  <c r="C36" i="95" s="1"/>
  <c r="R8" i="96"/>
  <c r="R8" i="95"/>
  <c r="R25" i="95" s="1"/>
  <c r="S8" i="96"/>
  <c r="S8" i="95"/>
  <c r="S25" i="95" s="1"/>
  <c r="R10" i="96"/>
  <c r="R10" i="95"/>
  <c r="R27" i="95" s="1"/>
  <c r="B8" i="96"/>
  <c r="B8" i="95"/>
  <c r="B25" i="95" s="1"/>
  <c r="B11" i="106"/>
  <c r="B11" i="97"/>
  <c r="B10" i="95"/>
  <c r="B27" i="95" s="1"/>
  <c r="B10" i="96"/>
  <c r="R13" i="106" l="1"/>
  <c r="R13" i="97"/>
  <c r="U11" i="95"/>
  <c r="U28" i="95" s="1"/>
  <c r="U11" i="96"/>
  <c r="S11" i="95"/>
  <c r="S28" i="95" s="1"/>
  <c r="S11" i="96"/>
  <c r="U13" i="106"/>
  <c r="U13" i="97"/>
  <c r="S13" i="106"/>
  <c r="S13" i="97"/>
  <c r="R11" i="95"/>
  <c r="R28" i="95" s="1"/>
  <c r="R11" i="96"/>
  <c r="B13" i="97"/>
  <c r="B13" i="106"/>
  <c r="B11" i="95"/>
  <c r="B28" i="95" s="1"/>
  <c r="B11" i="96"/>
  <c r="S13" i="96" l="1"/>
  <c r="S13" i="95"/>
  <c r="S30" i="95" s="1"/>
  <c r="R13" i="96"/>
  <c r="R13" i="95"/>
  <c r="R30" i="95" s="1"/>
  <c r="R14" i="106"/>
  <c r="R14" i="97"/>
  <c r="R16" i="106"/>
  <c r="R16" i="97"/>
  <c r="U13" i="96"/>
  <c r="U13" i="95"/>
  <c r="U30" i="95" s="1"/>
  <c r="U16" i="106"/>
  <c r="U16" i="97"/>
  <c r="U14" i="106"/>
  <c r="U14" i="97"/>
  <c r="S16" i="106"/>
  <c r="S16" i="97"/>
  <c r="S14" i="106"/>
  <c r="S14" i="97"/>
  <c r="B16" i="106"/>
  <c r="B16" i="97"/>
  <c r="B14" i="106"/>
  <c r="B14" i="97"/>
  <c r="B13" i="95"/>
  <c r="B30" i="95" s="1"/>
  <c r="B13" i="96"/>
  <c r="S14" i="95" l="1"/>
  <c r="S31" i="95" s="1"/>
  <c r="S14" i="96"/>
  <c r="R16" i="96"/>
  <c r="R16" i="95"/>
  <c r="R33" i="95" s="1"/>
  <c r="U14" i="95"/>
  <c r="U31" i="95" s="1"/>
  <c r="U14" i="96"/>
  <c r="S16" i="96"/>
  <c r="S16" i="95"/>
  <c r="S33" i="95" s="1"/>
  <c r="U17" i="106"/>
  <c r="U17" i="97"/>
  <c r="U16" i="96"/>
  <c r="U16" i="95"/>
  <c r="U33" i="95" s="1"/>
  <c r="R14" i="95"/>
  <c r="R31" i="95" s="1"/>
  <c r="R14" i="96"/>
  <c r="S17" i="97"/>
  <c r="S17" i="106"/>
  <c r="R17" i="106"/>
  <c r="R17" i="97"/>
  <c r="B14" i="96"/>
  <c r="B14" i="95"/>
  <c r="B31" i="95" s="1"/>
  <c r="B17" i="106"/>
  <c r="B17" i="97"/>
  <c r="B16" i="96"/>
  <c r="B16" i="95"/>
  <c r="B33" i="95" s="1"/>
  <c r="A34" i="129"/>
  <c r="A33" i="129"/>
  <c r="A31" i="129"/>
  <c r="A30" i="129"/>
  <c r="A28" i="129"/>
  <c r="A27" i="129"/>
  <c r="A17" i="129"/>
  <c r="A16" i="129"/>
  <c r="A14" i="129"/>
  <c r="A13" i="129"/>
  <c r="A11" i="129"/>
  <c r="A10" i="129"/>
  <c r="S19" i="106" l="1"/>
  <c r="S19" i="97"/>
  <c r="U19" i="106"/>
  <c r="U19" i="97"/>
  <c r="S17" i="95"/>
  <c r="S34" i="95" s="1"/>
  <c r="S17" i="96"/>
  <c r="R17" i="95"/>
  <c r="R34" i="95" s="1"/>
  <c r="R17" i="96"/>
  <c r="R19" i="106"/>
  <c r="R19" i="97"/>
  <c r="U17" i="95"/>
  <c r="U34" i="95" s="1"/>
  <c r="U17" i="96"/>
  <c r="B19" i="106"/>
  <c r="B19" i="97"/>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97" l="1"/>
  <c r="H10" i="106"/>
  <c r="G8" i="106"/>
  <c r="G8" i="97"/>
  <c r="G10" i="97"/>
  <c r="G10" i="106"/>
  <c r="H8" i="106"/>
  <c r="H8" i="97"/>
  <c r="AD8" i="81"/>
  <c r="AD25" i="81" s="1"/>
  <c r="AC8" i="81"/>
  <c r="AC25" i="81" s="1"/>
  <c r="AC10" i="81"/>
  <c r="AC27" i="81" s="1"/>
  <c r="E19" i="81"/>
  <c r="E36" i="81" s="1"/>
  <c r="AD10" i="81"/>
  <c r="AD27" i="81" s="1"/>
  <c r="G8" i="96" l="1"/>
  <c r="G8" i="95"/>
  <c r="G25" i="95" s="1"/>
  <c r="H11" i="106"/>
  <c r="H11" i="97"/>
  <c r="H8" i="95"/>
  <c r="H25" i="95" s="1"/>
  <c r="H8" i="96"/>
  <c r="G11" i="106"/>
  <c r="G11" i="97"/>
  <c r="G10" i="96"/>
  <c r="G10" i="95"/>
  <c r="G27" i="95" s="1"/>
  <c r="H10" i="96"/>
  <c r="H10" i="95"/>
  <c r="H27" i="95" s="1"/>
  <c r="AD11" i="81"/>
  <c r="AD28" i="81" s="1"/>
  <c r="AC11" i="81"/>
  <c r="AC28" i="81" s="1"/>
  <c r="G11" i="96" l="1"/>
  <c r="G11" i="95"/>
  <c r="G28" i="95" s="1"/>
  <c r="H11" i="96"/>
  <c r="H11" i="95"/>
  <c r="H28" i="95" s="1"/>
  <c r="H13" i="106"/>
  <c r="H13" i="97"/>
  <c r="G13" i="106"/>
  <c r="G13" i="97"/>
  <c r="AC13" i="81"/>
  <c r="AC30" i="81" s="1"/>
  <c r="AD13" i="81"/>
  <c r="AD30" i="81" s="1"/>
  <c r="AA7" i="81"/>
  <c r="AA24" i="81" s="1"/>
  <c r="X7" i="81"/>
  <c r="X24" i="81" s="1"/>
  <c r="Z7" i="81"/>
  <c r="Z24" i="81" s="1"/>
  <c r="Y7" i="81"/>
  <c r="Y24" i="81" s="1"/>
  <c r="H13" i="95" l="1"/>
  <c r="H30" i="95" s="1"/>
  <c r="H13" i="96"/>
  <c r="G13" i="95"/>
  <c r="G30" i="95" s="1"/>
  <c r="G13" i="96"/>
  <c r="G16" i="97"/>
  <c r="G16" i="106"/>
  <c r="H16" i="97"/>
  <c r="H16" i="106"/>
  <c r="G14" i="106"/>
  <c r="G14" i="97"/>
  <c r="H14" i="106"/>
  <c r="H14" i="97"/>
  <c r="AC14" i="81"/>
  <c r="AC31" i="81" s="1"/>
  <c r="AD16" i="81"/>
  <c r="AD33" i="81" s="1"/>
  <c r="AC16" i="81"/>
  <c r="AC33" i="81" s="1"/>
  <c r="AD14" i="81"/>
  <c r="AD31" i="81" s="1"/>
  <c r="G16" i="95" l="1"/>
  <c r="G33" i="95" s="1"/>
  <c r="G16" i="96"/>
  <c r="G17" i="106"/>
  <c r="G17" i="97"/>
  <c r="G14" i="96"/>
  <c r="G14" i="95"/>
  <c r="G31" i="95" s="1"/>
  <c r="H16" i="95"/>
  <c r="H33" i="95" s="1"/>
  <c r="H16" i="96"/>
  <c r="H17" i="106"/>
  <c r="H17" i="97"/>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97"/>
  <c r="H19" i="106"/>
  <c r="G19" i="97"/>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97" l="1"/>
  <c r="D8" i="106"/>
  <c r="D10" i="106"/>
  <c r="D10" i="97"/>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97" l="1"/>
  <c r="D11" i="106"/>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D13" i="97"/>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6" i="97"/>
  <c r="D14" i="106"/>
  <c r="D14" i="97"/>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D17" i="97"/>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9" i="97"/>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17" i="97" l="1"/>
  <c r="A16" i="97"/>
  <c r="A14" i="97"/>
  <c r="A13" i="97"/>
  <c r="A11" i="97"/>
  <c r="A10"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C30" i="78"/>
  <c r="D14" i="82"/>
  <c r="D31" i="82" s="1"/>
  <c r="C11" i="83"/>
  <c r="H17" i="83"/>
  <c r="E17" i="83"/>
  <c r="B11" i="83"/>
  <c r="E17" i="82"/>
  <c r="E34" i="82" s="1"/>
  <c r="F33" i="82"/>
  <c r="B11" i="82"/>
  <c r="B28" i="82" s="1"/>
  <c r="G14" i="82"/>
  <c r="G31" i="82" s="1"/>
  <c r="C17" i="82"/>
  <c r="C34" i="82" s="1"/>
  <c r="F11" i="78"/>
  <c r="F28" i="78" s="1"/>
  <c r="P7" i="83"/>
  <c r="P7" i="82"/>
  <c r="P24" i="82" s="1"/>
  <c r="P7" i="78"/>
  <c r="P24" i="78" s="1"/>
  <c r="C14" i="82" l="1"/>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97"/>
  <c r="K8" i="106"/>
  <c r="M8" i="106"/>
  <c r="M8" i="97"/>
  <c r="O8" i="106"/>
  <c r="O8" i="97"/>
  <c r="V8" i="106"/>
  <c r="V8" i="97"/>
  <c r="L10" i="106"/>
  <c r="L10" i="97"/>
  <c r="V10" i="97"/>
  <c r="V10" i="106"/>
  <c r="Q10" i="106"/>
  <c r="Q10" i="97"/>
  <c r="M10" i="106"/>
  <c r="M10" i="97"/>
  <c r="P10" i="97"/>
  <c r="P10" i="106"/>
  <c r="Q8" i="97"/>
  <c r="Q8" i="106"/>
  <c r="L8" i="97"/>
  <c r="L8" i="106"/>
  <c r="O10" i="97"/>
  <c r="O10" i="106"/>
  <c r="P8" i="106"/>
  <c r="P8" i="97"/>
  <c r="K10" i="106"/>
  <c r="K10" i="97"/>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97"/>
  <c r="K11" i="106"/>
  <c r="M11" i="106"/>
  <c r="M11" i="97"/>
  <c r="M10" i="96"/>
  <c r="M10" i="95"/>
  <c r="M27" i="95" s="1"/>
  <c r="Q10" i="96"/>
  <c r="Q10" i="95"/>
  <c r="Q27" i="95" s="1"/>
  <c r="L11" i="97"/>
  <c r="L11" i="106"/>
  <c r="P11" i="106"/>
  <c r="P11" i="97"/>
  <c r="Q11" i="106"/>
  <c r="Q11" i="97"/>
  <c r="V8" i="96"/>
  <c r="V8" i="95"/>
  <c r="V25" i="95" s="1"/>
  <c r="O11" i="106"/>
  <c r="O11" i="97"/>
  <c r="L8" i="96"/>
  <c r="L8" i="95"/>
  <c r="L25" i="95" s="1"/>
  <c r="O8" i="96"/>
  <c r="O8" i="95"/>
  <c r="O25" i="95" s="1"/>
  <c r="Q8" i="96"/>
  <c r="Q8" i="95"/>
  <c r="Q25" i="95" s="1"/>
  <c r="V10" i="96"/>
  <c r="V10" i="95"/>
  <c r="V27" i="95" s="1"/>
  <c r="M8" i="96"/>
  <c r="M8" i="95"/>
  <c r="M25" i="95" s="1"/>
  <c r="V11" i="106"/>
  <c r="V11" i="97"/>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97"/>
  <c r="V13" i="106"/>
  <c r="P11" i="96"/>
  <c r="P11" i="95"/>
  <c r="P28" i="95" s="1"/>
  <c r="K11" i="95"/>
  <c r="K28" i="95" s="1"/>
  <c r="K11" i="96"/>
  <c r="O13" i="106"/>
  <c r="O13" i="97"/>
  <c r="L13" i="106"/>
  <c r="L13" i="97"/>
  <c r="Q11" i="96"/>
  <c r="Q11" i="95"/>
  <c r="Q28" i="95" s="1"/>
  <c r="K13" i="106"/>
  <c r="K13" i="97"/>
  <c r="V11" i="96"/>
  <c r="V11" i="95"/>
  <c r="V28" i="95" s="1"/>
  <c r="P13" i="97"/>
  <c r="P13" i="106"/>
  <c r="O11" i="96"/>
  <c r="O11" i="95"/>
  <c r="O28" i="95" s="1"/>
  <c r="M11" i="95"/>
  <c r="M28" i="95" s="1"/>
  <c r="M11" i="96"/>
  <c r="L11" i="95"/>
  <c r="L28" i="95" s="1"/>
  <c r="L11" i="96"/>
  <c r="M13" i="106"/>
  <c r="M13" i="97"/>
  <c r="Q13" i="106"/>
  <c r="Q13" i="97"/>
  <c r="AE13" i="81"/>
  <c r="AE30" i="81" s="1"/>
  <c r="AF13" i="81"/>
  <c r="AF30" i="81" s="1"/>
  <c r="AH13" i="81"/>
  <c r="AH30" i="81" s="1"/>
  <c r="AG13" i="81"/>
  <c r="AG30" i="81" s="1"/>
  <c r="C14" i="129" l="1"/>
  <c r="C31" i="129" s="1"/>
  <c r="C16" i="129"/>
  <c r="C33" i="129" s="1"/>
  <c r="L13" i="96"/>
  <c r="L13" i="95"/>
  <c r="L30" i="95" s="1"/>
  <c r="V14" i="106"/>
  <c r="V14" i="97"/>
  <c r="L16" i="106"/>
  <c r="L16" i="97"/>
  <c r="P16" i="97"/>
  <c r="P16" i="106"/>
  <c r="P13" i="95"/>
  <c r="P30" i="95" s="1"/>
  <c r="P13" i="96"/>
  <c r="Q14" i="106"/>
  <c r="Q14" i="97"/>
  <c r="L14" i="106"/>
  <c r="L14" i="97"/>
  <c r="O16" i="97"/>
  <c r="O16" i="106"/>
  <c r="M14" i="106"/>
  <c r="M14" i="97"/>
  <c r="O13" i="95"/>
  <c r="O30" i="95" s="1"/>
  <c r="O13" i="96"/>
  <c r="V13" i="95"/>
  <c r="V30" i="95" s="1"/>
  <c r="V13" i="96"/>
  <c r="V16" i="106"/>
  <c r="V16" i="97"/>
  <c r="P14" i="106"/>
  <c r="P14" i="97"/>
  <c r="K16" i="106"/>
  <c r="K16" i="97"/>
  <c r="O14" i="106"/>
  <c r="O14" i="97"/>
  <c r="M16" i="106"/>
  <c r="M16" i="97"/>
  <c r="K14" i="106"/>
  <c r="K14" i="97"/>
  <c r="Q13" i="95"/>
  <c r="Q30" i="95" s="1"/>
  <c r="Q13" i="96"/>
  <c r="M13" i="96"/>
  <c r="M13" i="95"/>
  <c r="M30" i="95" s="1"/>
  <c r="Q16" i="106"/>
  <c r="Q16" i="97"/>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7" i="97"/>
  <c r="M14" i="95"/>
  <c r="M31" i="95" s="1"/>
  <c r="M14" i="96"/>
  <c r="V16" i="95"/>
  <c r="V33" i="95" s="1"/>
  <c r="V16" i="96"/>
  <c r="K17" i="106"/>
  <c r="K17" i="97"/>
  <c r="M16" i="96"/>
  <c r="M16" i="95"/>
  <c r="M33" i="95" s="1"/>
  <c r="L17" i="106"/>
  <c r="L17" i="97"/>
  <c r="Q17" i="106"/>
  <c r="Q17" i="97"/>
  <c r="O16" i="95"/>
  <c r="O33" i="95" s="1"/>
  <c r="O16" i="96"/>
  <c r="L16" i="96"/>
  <c r="L16" i="95"/>
  <c r="L33" i="95" s="1"/>
  <c r="O17" i="106"/>
  <c r="O17" i="97"/>
  <c r="Q16" i="95"/>
  <c r="Q33" i="95" s="1"/>
  <c r="Q16" i="96"/>
  <c r="P16" i="95"/>
  <c r="P33" i="95" s="1"/>
  <c r="P16" i="96"/>
  <c r="P17" i="106"/>
  <c r="P17" i="97"/>
  <c r="L14" i="95"/>
  <c r="L31" i="95" s="1"/>
  <c r="L14" i="96"/>
  <c r="K14" i="95"/>
  <c r="K31" i="95" s="1"/>
  <c r="K14" i="96"/>
  <c r="O14" i="96"/>
  <c r="O14" i="95"/>
  <c r="O31" i="95" s="1"/>
  <c r="V17" i="106"/>
  <c r="V17" i="97"/>
  <c r="P14" i="96"/>
  <c r="P14" i="95"/>
  <c r="P31" i="95" s="1"/>
  <c r="Q14" i="96"/>
  <c r="Q14" i="95"/>
  <c r="Q31" i="95" s="1"/>
  <c r="AF17" i="81"/>
  <c r="AF34" i="81" s="1"/>
  <c r="AH17" i="81"/>
  <c r="AH34" i="81" s="1"/>
  <c r="AG17" i="81"/>
  <c r="AG34" i="81" s="1"/>
  <c r="AE17" i="81"/>
  <c r="AE34" i="81" s="1"/>
  <c r="Q17" i="96" l="1"/>
  <c r="Q17" i="95"/>
  <c r="Q34" i="95" s="1"/>
  <c r="K19" i="106"/>
  <c r="K19" i="97"/>
  <c r="Q19" i="106"/>
  <c r="Q19" i="97"/>
  <c r="P17" i="96"/>
  <c r="P17" i="95"/>
  <c r="P34" i="95" s="1"/>
  <c r="O17" i="96"/>
  <c r="O17" i="95"/>
  <c r="O34" i="95" s="1"/>
  <c r="K17" i="95"/>
  <c r="K34" i="95" s="1"/>
  <c r="K17" i="96"/>
  <c r="V19" i="97"/>
  <c r="V19" i="106"/>
  <c r="L17" i="95"/>
  <c r="L34" i="95" s="1"/>
  <c r="L17" i="96"/>
  <c r="L19" i="106"/>
  <c r="L19" i="97"/>
  <c r="O19" i="106"/>
  <c r="O19" i="97"/>
  <c r="M17" i="95"/>
  <c r="M34" i="95" s="1"/>
  <c r="M17" i="96"/>
  <c r="V17" i="96"/>
  <c r="V17" i="95"/>
  <c r="V34" i="95" s="1"/>
  <c r="M19" i="106"/>
  <c r="M19" i="97"/>
  <c r="P19" i="106"/>
  <c r="P19" i="97"/>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C8" i="100"/>
  <c r="C33" i="100" s="1"/>
  <c r="C8" i="151"/>
  <c r="C8" i="150"/>
  <c r="C8" i="139"/>
  <c r="C33" i="139" s="1"/>
  <c r="C8" i="140"/>
  <c r="X19" i="142"/>
  <c r="X39" i="142" s="1"/>
  <c r="X18" i="148" s="1"/>
  <c r="X19" i="149"/>
  <c r="X39" i="149" s="1"/>
  <c r="X19" i="141"/>
  <c r="X39" i="141" s="1"/>
  <c r="X19" i="143"/>
  <c r="B8" i="151"/>
  <c r="B8" i="150"/>
  <c r="B8" i="100"/>
  <c r="B33" i="100" s="1"/>
  <c r="B8" i="140"/>
  <c r="B8" i="139"/>
  <c r="B33" i="139" s="1"/>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B9" i="151"/>
  <c r="B9" i="139"/>
  <c r="B34" i="139" s="1"/>
  <c r="B9" i="100"/>
  <c r="B34" i="100" s="1"/>
  <c r="B9" i="150"/>
  <c r="B9" i="140"/>
  <c r="C14" i="150"/>
  <c r="C14" i="139"/>
  <c r="C39" i="139" s="1"/>
  <c r="C14" i="151"/>
  <c r="C14" i="140"/>
  <c r="C14" i="100"/>
  <c r="C39" i="100"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B14" i="139"/>
  <c r="B39" i="139" s="1"/>
  <c r="B14" i="151"/>
  <c r="B14" i="100"/>
  <c r="B39" i="100" s="1"/>
  <c r="B14" i="150"/>
  <c r="B14" i="140"/>
  <c r="X20" i="143"/>
  <c r="X20" i="142"/>
  <c r="X40" i="142" s="1"/>
  <c r="X19" i="148" s="1"/>
  <c r="X20" i="149"/>
  <c r="X40" i="149" s="1"/>
  <c r="X20" i="141"/>
  <c r="X40" i="141" s="1"/>
  <c r="C11" i="139"/>
  <c r="C36" i="139" s="1"/>
  <c r="C11" i="151"/>
  <c r="C11" i="100"/>
  <c r="C36" i="100" s="1"/>
  <c r="C11" i="150"/>
  <c r="C11" i="140"/>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B11" i="139"/>
  <c r="B36" i="139" s="1"/>
  <c r="B11" i="140"/>
  <c r="B11" i="100"/>
  <c r="B36" i="100" s="1"/>
  <c r="B11" i="150"/>
  <c r="B11" i="151"/>
  <c r="C9" i="100"/>
  <c r="C34" i="100" s="1"/>
  <c r="C9" i="140"/>
  <c r="C9" i="139"/>
  <c r="C34" i="139" s="1"/>
  <c r="C9" i="150"/>
  <c r="C9" i="15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C12" i="139"/>
  <c r="C37" i="139" s="1"/>
  <c r="C12" i="150"/>
  <c r="C12" i="140"/>
  <c r="C12" i="151"/>
  <c r="C12" i="100"/>
  <c r="C37" i="100"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C15" i="139"/>
  <c r="C40" i="139" s="1"/>
  <c r="C15" i="100"/>
  <c r="C40" i="100" s="1"/>
  <c r="C15" i="150"/>
  <c r="C15" i="151"/>
  <c r="C15" i="140"/>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C23" i="150"/>
  <c r="C23" i="139"/>
  <c r="C48" i="139" s="1"/>
  <c r="C23" i="151"/>
  <c r="C23" i="140"/>
  <c r="C23" i="100"/>
  <c r="C48" i="100"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B12" i="151"/>
  <c r="B12" i="100"/>
  <c r="B37" i="100" s="1"/>
  <c r="B12" i="139"/>
  <c r="B37" i="139" s="1"/>
  <c r="B12" i="140"/>
  <c r="B12" i="150"/>
  <c r="B15" i="150"/>
  <c r="B15" i="100"/>
  <c r="B40" i="100" s="1"/>
  <c r="B15" i="140"/>
  <c r="B15" i="151"/>
  <c r="B15" i="139"/>
  <c r="B40" i="139" s="1"/>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B23" i="140"/>
  <c r="B23" i="150"/>
  <c r="B23" i="100"/>
  <c r="B48" i="100" s="1"/>
  <c r="B23" i="139"/>
  <c r="B48" i="139" s="1"/>
  <c r="B23" i="151"/>
  <c r="M20" i="141"/>
  <c r="M40" i="141" s="1"/>
  <c r="M20" i="143"/>
  <c r="M20" i="149"/>
  <c r="M40" i="149" s="1"/>
  <c r="M20" i="142"/>
  <c r="M40" i="142" s="1"/>
  <c r="M19" i="148" s="1"/>
  <c r="C17" i="139" l="1"/>
  <c r="C42" i="139" s="1"/>
  <c r="C17" i="100"/>
  <c r="C42" i="100" s="1"/>
  <c r="C17" i="150"/>
  <c r="C17" i="140"/>
  <c r="C17" i="151"/>
  <c r="B17" i="151"/>
  <c r="B17" i="139"/>
  <c r="B42" i="139" s="1"/>
  <c r="B17" i="100"/>
  <c r="B42" i="100" s="1"/>
  <c r="B17" i="150"/>
  <c r="B17" i="140"/>
  <c r="C20" i="151" l="1"/>
  <c r="C20" i="150"/>
  <c r="C20" i="140"/>
  <c r="C20" i="139"/>
  <c r="C45" i="139" s="1"/>
  <c r="C20" i="100"/>
  <c r="C45" i="100" s="1"/>
  <c r="B18" i="100"/>
  <c r="B43" i="100" s="1"/>
  <c r="B18" i="140"/>
  <c r="B18" i="139"/>
  <c r="B43" i="139" s="1"/>
  <c r="B18" i="151"/>
  <c r="B18" i="150"/>
  <c r="C18" i="139"/>
  <c r="C43" i="139" s="1"/>
  <c r="C18" i="150"/>
  <c r="C18" i="100"/>
  <c r="C43" i="100" s="1"/>
  <c r="C18" i="151"/>
  <c r="C18" i="140"/>
  <c r="B20" i="139"/>
  <c r="B45" i="139" s="1"/>
  <c r="B20" i="151"/>
  <c r="B20" i="140"/>
  <c r="B20" i="100"/>
  <c r="B45" i="100" s="1"/>
  <c r="B20" i="150"/>
  <c r="C21" i="139" l="1"/>
  <c r="C46" i="139" s="1"/>
  <c r="C21" i="100"/>
  <c r="C46" i="100" s="1"/>
  <c r="C21" i="150"/>
  <c r="C21" i="140"/>
  <c r="C21" i="151"/>
  <c r="B21" i="151"/>
  <c r="B21" i="140"/>
  <c r="B21" i="139"/>
  <c r="B46" i="139" s="1"/>
  <c r="B21" i="100"/>
  <c r="B46" i="100" s="1"/>
  <c r="B21" i="150"/>
  <c r="AX8" i="54" l="1"/>
  <c r="AX19" i="54"/>
  <c r="AX13" i="54"/>
  <c r="AX10" i="54"/>
  <c r="AW19" i="54"/>
  <c r="AW13" i="54"/>
  <c r="AW10" i="54"/>
  <c r="AW8" i="54"/>
  <c r="B7" i="163"/>
  <c r="B27" i="163" s="1"/>
  <c r="AQ8" i="54"/>
  <c r="AQ19" i="54"/>
  <c r="B7" i="164"/>
  <c r="B27" i="164" s="1"/>
  <c r="B6" i="165" s="1"/>
  <c r="B7" i="166"/>
  <c r="B27" i="166" s="1"/>
  <c r="AQ10" i="54"/>
  <c r="AQ13" i="54"/>
  <c r="AU8" i="54"/>
  <c r="AU13" i="54"/>
  <c r="AU19" i="54"/>
  <c r="AU10" i="54"/>
  <c r="AR19" i="54"/>
  <c r="AR8" i="54"/>
  <c r="AR13" i="54"/>
  <c r="AR10" i="54"/>
  <c r="H12" i="165" l="1"/>
  <c r="I9" i="165"/>
  <c r="C9" i="165"/>
  <c r="C18" i="165"/>
  <c r="H18" i="165"/>
  <c r="C7" i="165"/>
  <c r="F12" i="165"/>
  <c r="I18" i="165"/>
  <c r="F7" i="165"/>
  <c r="I7" i="165"/>
  <c r="H8" i="166"/>
  <c r="H28" i="166" s="1"/>
  <c r="H8" i="163"/>
  <c r="H28" i="163" s="1"/>
  <c r="H7" i="165"/>
  <c r="C10" i="166"/>
  <c r="C30" i="166" s="1"/>
  <c r="C10" i="163"/>
  <c r="C30" i="163" s="1"/>
  <c r="H10" i="166"/>
  <c r="H30" i="166" s="1"/>
  <c r="H10" i="163"/>
  <c r="H30" i="163" s="1"/>
  <c r="H9" i="165"/>
  <c r="C13" i="166"/>
  <c r="C33" i="166" s="1"/>
  <c r="C12" i="165"/>
  <c r="C13" i="163"/>
  <c r="C33" i="163" s="1"/>
  <c r="C8" i="166"/>
  <c r="C28" i="166" s="1"/>
  <c r="C8" i="163"/>
  <c r="C28" i="163" s="1"/>
  <c r="H13" i="163"/>
  <c r="H33" i="163" s="1"/>
  <c r="H13" i="166"/>
  <c r="H33" i="166" s="1"/>
  <c r="F10" i="163"/>
  <c r="F30" i="163" s="1"/>
  <c r="F10" i="166"/>
  <c r="F30" i="166" s="1"/>
  <c r="F9" i="165"/>
  <c r="I10" i="166"/>
  <c r="I30" i="166" s="1"/>
  <c r="I10" i="163"/>
  <c r="I30" i="163" s="1"/>
  <c r="F19" i="166"/>
  <c r="F39" i="166" s="1"/>
  <c r="F19" i="163"/>
  <c r="F39" i="163" s="1"/>
  <c r="F18" i="165"/>
  <c r="I12" i="165"/>
  <c r="I13" i="166"/>
  <c r="I33" i="166" s="1"/>
  <c r="I13" i="163"/>
  <c r="I33" i="163" s="1"/>
  <c r="C19" i="166"/>
  <c r="C39" i="166" s="1"/>
  <c r="C19" i="163"/>
  <c r="C39" i="163" s="1"/>
  <c r="H19" i="166"/>
  <c r="H39" i="166" s="1"/>
  <c r="H19" i="163"/>
  <c r="H39" i="163" s="1"/>
  <c r="I19" i="166"/>
  <c r="I39" i="166" s="1"/>
  <c r="I19" i="163"/>
  <c r="I39" i="163" s="1"/>
  <c r="F13" i="166"/>
  <c r="F33" i="166" s="1"/>
  <c r="F13" i="163"/>
  <c r="F33" i="163" s="1"/>
  <c r="F8" i="166"/>
  <c r="F28" i="166" s="1"/>
  <c r="F8" i="163"/>
  <c r="F28" i="163" s="1"/>
  <c r="I8" i="166"/>
  <c r="I28" i="166" s="1"/>
  <c r="I8" i="163"/>
  <c r="I28" i="163" s="1"/>
  <c r="AP19" i="54"/>
  <c r="AP13" i="54"/>
  <c r="AP10" i="54"/>
  <c r="AP8" i="54"/>
  <c r="AU14" i="54"/>
  <c r="BA19" i="54"/>
  <c r="BA13" i="54"/>
  <c r="BA10" i="54"/>
  <c r="BA8" i="54"/>
  <c r="AT19" i="54"/>
  <c r="AT13" i="54"/>
  <c r="AT10" i="54"/>
  <c r="AT8" i="54"/>
  <c r="BK19" i="54"/>
  <c r="BK13" i="54"/>
  <c r="BK10" i="54"/>
  <c r="BK8" i="54"/>
  <c r="AK19" i="54"/>
  <c r="AK13" i="54"/>
  <c r="AK10" i="54"/>
  <c r="AK8" i="54"/>
  <c r="AQ11" i="54"/>
  <c r="B10" i="166"/>
  <c r="B30" i="166" s="1"/>
  <c r="B10" i="163"/>
  <c r="B30" i="163" s="1"/>
  <c r="B10" i="164"/>
  <c r="B30" i="164" s="1"/>
  <c r="B9" i="165" s="1"/>
  <c r="AX20" i="54"/>
  <c r="BH8" i="54"/>
  <c r="BH19" i="54"/>
  <c r="BH13" i="54"/>
  <c r="BH10" i="54"/>
  <c r="AJ19" i="54"/>
  <c r="AJ13" i="54"/>
  <c r="AJ8" i="54"/>
  <c r="AJ10" i="54"/>
  <c r="AW11" i="54"/>
  <c r="AX22" i="54"/>
  <c r="AY19" i="54"/>
  <c r="AY13" i="54"/>
  <c r="AY10" i="54"/>
  <c r="AY8" i="54"/>
  <c r="AN19" i="54"/>
  <c r="AN13" i="54"/>
  <c r="AN10" i="54"/>
  <c r="AN8" i="54"/>
  <c r="AZ8" i="54"/>
  <c r="AZ19" i="54"/>
  <c r="AZ13" i="54"/>
  <c r="AZ10" i="54"/>
  <c r="BD19" i="54"/>
  <c r="BD13" i="54"/>
  <c r="BD10" i="54"/>
  <c r="BD8" i="54"/>
  <c r="BJ8" i="54"/>
  <c r="BJ19" i="54"/>
  <c r="BJ13" i="54"/>
  <c r="BJ10" i="54"/>
  <c r="AR14" i="54"/>
  <c r="AU11" i="54"/>
  <c r="B19" i="164"/>
  <c r="B39" i="164" s="1"/>
  <c r="B18" i="165" s="1"/>
  <c r="B19" i="163"/>
  <c r="B39" i="163" s="1"/>
  <c r="AQ20" i="54"/>
  <c r="B19" i="166"/>
  <c r="B39" i="166" s="1"/>
  <c r="BB8" i="54"/>
  <c r="BB13" i="54"/>
  <c r="BB19" i="54"/>
  <c r="BB10" i="54"/>
  <c r="AW22" i="54"/>
  <c r="BC19" i="54"/>
  <c r="BC13" i="54"/>
  <c r="BC10" i="54"/>
  <c r="BC8" i="54"/>
  <c r="AR22" i="54"/>
  <c r="B8" i="163"/>
  <c r="B28" i="163" s="1"/>
  <c r="B8" i="164"/>
  <c r="B28" i="164" s="1"/>
  <c r="B7" i="165" s="1"/>
  <c r="AQ22" i="54"/>
  <c r="B8" i="166"/>
  <c r="B28" i="166" s="1"/>
  <c r="AW14" i="54"/>
  <c r="AX11" i="54"/>
  <c r="AS8" i="54"/>
  <c r="AS19" i="54"/>
  <c r="AS13" i="54"/>
  <c r="AS10" i="54"/>
  <c r="AR11" i="54"/>
  <c r="BF10" i="54"/>
  <c r="BF13" i="54"/>
  <c r="BF8" i="54"/>
  <c r="BF19" i="54"/>
  <c r="BG8" i="54"/>
  <c r="BG13" i="54"/>
  <c r="BG19" i="54"/>
  <c r="BG10" i="54"/>
  <c r="AO8" i="54"/>
  <c r="AO13" i="54"/>
  <c r="AO19" i="54"/>
  <c r="AO10" i="54"/>
  <c r="AU20" i="54"/>
  <c r="AW20" i="54"/>
  <c r="AU22" i="54"/>
  <c r="BE13" i="54"/>
  <c r="BE8" i="54"/>
  <c r="BE19" i="54"/>
  <c r="BE10" i="54"/>
  <c r="BI19" i="54"/>
  <c r="BI13" i="54"/>
  <c r="BI10" i="54"/>
  <c r="BI8" i="54"/>
  <c r="AR20" i="54"/>
  <c r="AQ14" i="54"/>
  <c r="B13" i="166"/>
  <c r="B33" i="166" s="1"/>
  <c r="B13" i="164"/>
  <c r="B33" i="164" s="1"/>
  <c r="B12" i="165" s="1"/>
  <c r="B13" i="163"/>
  <c r="B33" i="163" s="1"/>
  <c r="AX14" i="54"/>
  <c r="H13" i="165" l="1"/>
  <c r="Q9" i="165"/>
  <c r="N12" i="165"/>
  <c r="K18" i="165"/>
  <c r="J12" i="165"/>
  <c r="Q12" i="165"/>
  <c r="U12" i="165"/>
  <c r="C19" i="165"/>
  <c r="P12" i="165"/>
  <c r="U7" i="165"/>
  <c r="K7" i="165"/>
  <c r="J18" i="165"/>
  <c r="S12" i="165"/>
  <c r="V18" i="165"/>
  <c r="T7" i="165"/>
  <c r="I21" i="165"/>
  <c r="E7" i="165"/>
  <c r="N9" i="165"/>
  <c r="J9" i="165"/>
  <c r="H19" i="165"/>
  <c r="R12" i="165"/>
  <c r="D12" i="165"/>
  <c r="M9" i="165"/>
  <c r="O9" i="165"/>
  <c r="S7" i="165"/>
  <c r="E9" i="165"/>
  <c r="P18" i="165"/>
  <c r="K12" i="165"/>
  <c r="O7" i="165"/>
  <c r="S18" i="165"/>
  <c r="F13" i="165"/>
  <c r="T12" i="165"/>
  <c r="F19" i="165"/>
  <c r="R7" i="165"/>
  <c r="D18" i="165"/>
  <c r="F10" i="165"/>
  <c r="O12" i="165"/>
  <c r="I19" i="165"/>
  <c r="T18" i="165"/>
  <c r="Q18" i="165"/>
  <c r="D7" i="165"/>
  <c r="C21" i="165"/>
  <c r="M12" i="165"/>
  <c r="C13" i="165"/>
  <c r="P9" i="165"/>
  <c r="Q7" i="165"/>
  <c r="I10" i="165"/>
  <c r="N7" i="165"/>
  <c r="M7" i="165"/>
  <c r="U9" i="165"/>
  <c r="K9" i="165"/>
  <c r="V7" i="165"/>
  <c r="L7" i="165"/>
  <c r="D13" i="166"/>
  <c r="D33" i="166" s="1"/>
  <c r="D13" i="163"/>
  <c r="D33" i="163" s="1"/>
  <c r="M13" i="166"/>
  <c r="M33" i="166" s="1"/>
  <c r="M13" i="163"/>
  <c r="M33" i="163" s="1"/>
  <c r="H20" i="163"/>
  <c r="H40" i="163" s="1"/>
  <c r="H20" i="166"/>
  <c r="H40" i="166" s="1"/>
  <c r="M10" i="166"/>
  <c r="M30" i="166" s="1"/>
  <c r="M10" i="163"/>
  <c r="M30" i="163" s="1"/>
  <c r="H11" i="163"/>
  <c r="H31" i="163" s="1"/>
  <c r="H11" i="166"/>
  <c r="H31" i="166" s="1"/>
  <c r="H10" i="165"/>
  <c r="E10" i="166"/>
  <c r="E30" i="166" s="1"/>
  <c r="E10" i="163"/>
  <c r="E30" i="163" s="1"/>
  <c r="C22" i="166"/>
  <c r="C42" i="166" s="1"/>
  <c r="C22" i="163"/>
  <c r="C42" i="163" s="1"/>
  <c r="P10" i="166"/>
  <c r="P30" i="166" s="1"/>
  <c r="P10" i="163"/>
  <c r="P30" i="163" s="1"/>
  <c r="Q8" i="166"/>
  <c r="Q28" i="166" s="1"/>
  <c r="Q8" i="163"/>
  <c r="Q28" i="163" s="1"/>
  <c r="I11" i="166"/>
  <c r="I31" i="166" s="1"/>
  <c r="I11" i="163"/>
  <c r="I31" i="163" s="1"/>
  <c r="N8" i="166"/>
  <c r="N28" i="166" s="1"/>
  <c r="N8" i="163"/>
  <c r="N28" i="163" s="1"/>
  <c r="M8" i="166"/>
  <c r="M28" i="166" s="1"/>
  <c r="M8" i="163"/>
  <c r="M28" i="163" s="1"/>
  <c r="U10" i="166"/>
  <c r="U30" i="166" s="1"/>
  <c r="U10" i="163"/>
  <c r="U30" i="163" s="1"/>
  <c r="K10" i="166"/>
  <c r="K30" i="166" s="1"/>
  <c r="K10" i="163"/>
  <c r="K30" i="163" s="1"/>
  <c r="J8" i="166"/>
  <c r="J28" i="166" s="1"/>
  <c r="J8" i="163"/>
  <c r="J28" i="163" s="1"/>
  <c r="J7" i="165"/>
  <c r="V8" i="166"/>
  <c r="V28" i="166" s="1"/>
  <c r="V8" i="163"/>
  <c r="V28" i="163" s="1"/>
  <c r="L8" i="166"/>
  <c r="L28" i="166" s="1"/>
  <c r="L8" i="163"/>
  <c r="L28" i="163" s="1"/>
  <c r="T10" i="166"/>
  <c r="T30" i="166" s="1"/>
  <c r="T10" i="163"/>
  <c r="T30" i="163" s="1"/>
  <c r="T9" i="165"/>
  <c r="S8" i="166"/>
  <c r="S28" i="166" s="1"/>
  <c r="S8" i="163"/>
  <c r="S28" i="163" s="1"/>
  <c r="R8" i="166"/>
  <c r="R28" i="166" s="1"/>
  <c r="R8" i="163"/>
  <c r="R28" i="163" s="1"/>
  <c r="M19" i="163"/>
  <c r="M39" i="163" s="1"/>
  <c r="M19" i="166"/>
  <c r="M39" i="166" s="1"/>
  <c r="M18" i="165"/>
  <c r="E13" i="166"/>
  <c r="E33" i="166" s="1"/>
  <c r="E13" i="163"/>
  <c r="E33" i="163" s="1"/>
  <c r="E12" i="165"/>
  <c r="D8" i="166"/>
  <c r="D28" i="166" s="1"/>
  <c r="D8" i="163"/>
  <c r="D28" i="163" s="1"/>
  <c r="C14" i="166"/>
  <c r="C34" i="166" s="1"/>
  <c r="C14" i="163"/>
  <c r="C34" i="163" s="1"/>
  <c r="O19" i="166"/>
  <c r="O39" i="166" s="1"/>
  <c r="O19" i="163"/>
  <c r="O39" i="163" s="1"/>
  <c r="O18" i="165"/>
  <c r="E19" i="166"/>
  <c r="E39" i="166" s="1"/>
  <c r="E19" i="163"/>
  <c r="E39" i="163" s="1"/>
  <c r="E18" i="165"/>
  <c r="P19" i="166"/>
  <c r="P39" i="166" s="1"/>
  <c r="P19" i="163"/>
  <c r="P39" i="163" s="1"/>
  <c r="Q13" i="166"/>
  <c r="Q33" i="166" s="1"/>
  <c r="Q13" i="163"/>
  <c r="Q33" i="163" s="1"/>
  <c r="H14" i="163"/>
  <c r="H34" i="163" s="1"/>
  <c r="H14" i="166"/>
  <c r="H34" i="166" s="1"/>
  <c r="N10" i="166"/>
  <c r="N30" i="166" s="1"/>
  <c r="N10" i="163"/>
  <c r="N30" i="163" s="1"/>
  <c r="U13" i="166"/>
  <c r="U33" i="166" s="1"/>
  <c r="U13" i="163"/>
  <c r="U33" i="163" s="1"/>
  <c r="K13" i="166"/>
  <c r="K33" i="166" s="1"/>
  <c r="K13" i="163"/>
  <c r="K33" i="163" s="1"/>
  <c r="J10" i="166"/>
  <c r="J30" i="166" s="1"/>
  <c r="J10" i="163"/>
  <c r="J30" i="163" s="1"/>
  <c r="V10" i="166"/>
  <c r="V30" i="166" s="1"/>
  <c r="V10" i="163"/>
  <c r="V30" i="163" s="1"/>
  <c r="V9" i="165"/>
  <c r="L10" i="163"/>
  <c r="L30" i="163" s="1"/>
  <c r="L10" i="166"/>
  <c r="L30" i="166" s="1"/>
  <c r="L9" i="165"/>
  <c r="F20" i="166"/>
  <c r="F40" i="166" s="1"/>
  <c r="F20" i="163"/>
  <c r="F40" i="163" s="1"/>
  <c r="I20" i="166"/>
  <c r="I40" i="166" s="1"/>
  <c r="I20" i="163"/>
  <c r="I40" i="163" s="1"/>
  <c r="L13" i="166"/>
  <c r="L33" i="166" s="1"/>
  <c r="L13" i="163"/>
  <c r="L33" i="163" s="1"/>
  <c r="L12" i="165"/>
  <c r="T13" i="166"/>
  <c r="T33" i="166" s="1"/>
  <c r="T13" i="163"/>
  <c r="T33" i="163" s="1"/>
  <c r="D19" i="166"/>
  <c r="D39" i="166" s="1"/>
  <c r="D19" i="163"/>
  <c r="D39" i="163" s="1"/>
  <c r="O13" i="166"/>
  <c r="O33" i="166" s="1"/>
  <c r="O13" i="163"/>
  <c r="O33" i="163" s="1"/>
  <c r="T19" i="166"/>
  <c r="T39" i="166" s="1"/>
  <c r="T19" i="163"/>
  <c r="T39" i="163" s="1"/>
  <c r="Q19" i="166"/>
  <c r="Q39" i="166" s="1"/>
  <c r="Q19" i="163"/>
  <c r="Q39" i="163" s="1"/>
  <c r="P8" i="166"/>
  <c r="P28" i="166" s="1"/>
  <c r="P8" i="163"/>
  <c r="P28" i="163" s="1"/>
  <c r="P7" i="165"/>
  <c r="Q10" i="166"/>
  <c r="Q30" i="166" s="1"/>
  <c r="Q10" i="163"/>
  <c r="Q30" i="163" s="1"/>
  <c r="N13" i="163"/>
  <c r="N33" i="163" s="1"/>
  <c r="N13" i="166"/>
  <c r="N33" i="166" s="1"/>
  <c r="U19" i="166"/>
  <c r="U39" i="166" s="1"/>
  <c r="U19" i="163"/>
  <c r="U39" i="163" s="1"/>
  <c r="U18" i="165"/>
  <c r="K19" i="166"/>
  <c r="K39" i="166" s="1"/>
  <c r="K19" i="163"/>
  <c r="K39" i="163" s="1"/>
  <c r="J13" i="166"/>
  <c r="J33" i="166" s="1"/>
  <c r="J13" i="163"/>
  <c r="J33" i="163" s="1"/>
  <c r="S10" i="166"/>
  <c r="S30" i="166" s="1"/>
  <c r="S10" i="163"/>
  <c r="S30" i="163" s="1"/>
  <c r="S9" i="165"/>
  <c r="V13" i="166"/>
  <c r="V33" i="166" s="1"/>
  <c r="V13" i="163"/>
  <c r="V33" i="163" s="1"/>
  <c r="V12" i="165"/>
  <c r="C20" i="166"/>
  <c r="C40" i="166" s="1"/>
  <c r="C20" i="163"/>
  <c r="C40" i="163" s="1"/>
  <c r="P13" i="166"/>
  <c r="P33" i="166" s="1"/>
  <c r="P13" i="163"/>
  <c r="P33" i="163" s="1"/>
  <c r="R10" i="166"/>
  <c r="R30" i="166" s="1"/>
  <c r="R9" i="165"/>
  <c r="R10" i="163"/>
  <c r="R30" i="163" s="1"/>
  <c r="C11" i="166"/>
  <c r="C31" i="166" s="1"/>
  <c r="C11" i="163"/>
  <c r="C31" i="163" s="1"/>
  <c r="C10" i="165"/>
  <c r="N19" i="166"/>
  <c r="N39" i="166" s="1"/>
  <c r="N19" i="163"/>
  <c r="N39" i="163" s="1"/>
  <c r="N18" i="165"/>
  <c r="U8" i="166"/>
  <c r="U28" i="166" s="1"/>
  <c r="U8" i="163"/>
  <c r="U28" i="163" s="1"/>
  <c r="K8" i="163"/>
  <c r="K28" i="163" s="1"/>
  <c r="K8" i="166"/>
  <c r="K28" i="166" s="1"/>
  <c r="J19" i="166"/>
  <c r="J39" i="166" s="1"/>
  <c r="J19" i="163"/>
  <c r="J39" i="163" s="1"/>
  <c r="S13" i="166"/>
  <c r="S33" i="166" s="1"/>
  <c r="S13" i="163"/>
  <c r="S33" i="163" s="1"/>
  <c r="V19" i="166"/>
  <c r="V39" i="166" s="1"/>
  <c r="V19" i="163"/>
  <c r="V39" i="163" s="1"/>
  <c r="L19" i="163"/>
  <c r="L39" i="163" s="1"/>
  <c r="L19" i="166"/>
  <c r="L39" i="166" s="1"/>
  <c r="L18" i="165"/>
  <c r="I14" i="166"/>
  <c r="I34" i="166" s="1"/>
  <c r="I14" i="163"/>
  <c r="I34" i="163" s="1"/>
  <c r="I13" i="165"/>
  <c r="R13" i="166"/>
  <c r="R33" i="166" s="1"/>
  <c r="R13" i="163"/>
  <c r="R33" i="163" s="1"/>
  <c r="O10" i="166"/>
  <c r="O30" i="166" s="1"/>
  <c r="O10" i="163"/>
  <c r="O30" i="163" s="1"/>
  <c r="F11" i="166"/>
  <c r="F31" i="166" s="1"/>
  <c r="F11" i="163"/>
  <c r="F31" i="163" s="1"/>
  <c r="T8" i="166"/>
  <c r="T28" i="166" s="1"/>
  <c r="T8" i="163"/>
  <c r="T28" i="163" s="1"/>
  <c r="F22" i="166"/>
  <c r="F42" i="166" s="1"/>
  <c r="F22" i="163"/>
  <c r="F42" i="163" s="1"/>
  <c r="F21" i="165"/>
  <c r="R19" i="166"/>
  <c r="R39" i="166" s="1"/>
  <c r="R18" i="165"/>
  <c r="R19" i="163"/>
  <c r="R39" i="163" s="1"/>
  <c r="D10" i="166"/>
  <c r="D30" i="166" s="1"/>
  <c r="D10" i="163"/>
  <c r="D30" i="163" s="1"/>
  <c r="D9" i="165"/>
  <c r="H22" i="166"/>
  <c r="H42" i="166" s="1"/>
  <c r="H22" i="163"/>
  <c r="H42" i="163" s="1"/>
  <c r="H21" i="165"/>
  <c r="O8" i="166"/>
  <c r="O28" i="166" s="1"/>
  <c r="O8" i="163"/>
  <c r="O28" i="163" s="1"/>
  <c r="I22" i="166"/>
  <c r="I42" i="166" s="1"/>
  <c r="I22" i="163"/>
  <c r="I42" i="163" s="1"/>
  <c r="S19" i="166"/>
  <c r="S39" i="166" s="1"/>
  <c r="S19" i="163"/>
  <c r="S39" i="163" s="1"/>
  <c r="E8" i="166"/>
  <c r="E28" i="166" s="1"/>
  <c r="E8" i="163"/>
  <c r="E28" i="163" s="1"/>
  <c r="F14" i="166"/>
  <c r="F34" i="166" s="1"/>
  <c r="F14" i="163"/>
  <c r="F34" i="163" s="1"/>
  <c r="BE20" i="54"/>
  <c r="BF14" i="54"/>
  <c r="BB20" i="54"/>
  <c r="BJ11" i="54"/>
  <c r="BD14" i="54"/>
  <c r="AY22" i="54"/>
  <c r="BH14" i="54"/>
  <c r="BK22" i="54"/>
  <c r="AT20" i="54"/>
  <c r="BA11" i="54"/>
  <c r="AR16" i="54"/>
  <c r="AK22" i="54"/>
  <c r="AP22" i="54"/>
  <c r="AN22" i="54"/>
  <c r="AY11" i="54"/>
  <c r="BI20" i="54"/>
  <c r="AO11" i="54"/>
  <c r="BG20" i="54"/>
  <c r="BF11" i="54"/>
  <c r="AS14" i="54"/>
  <c r="BB14" i="54"/>
  <c r="B20" i="164"/>
  <c r="B40" i="164" s="1"/>
  <c r="B19" i="165" s="1"/>
  <c r="B20" i="163"/>
  <c r="B40" i="163" s="1"/>
  <c r="B20" i="166"/>
  <c r="B40" i="166" s="1"/>
  <c r="AZ20" i="54"/>
  <c r="AN11" i="54"/>
  <c r="AK11" i="54"/>
  <c r="BA14" i="54"/>
  <c r="AU16" i="54"/>
  <c r="AP11" i="54"/>
  <c r="AQ16" i="54"/>
  <c r="B14" i="164"/>
  <c r="B34" i="164" s="1"/>
  <c r="B13" i="165" s="1"/>
  <c r="B14" i="166"/>
  <c r="B34" i="166" s="1"/>
  <c r="B14" i="163"/>
  <c r="B34" i="163" s="1"/>
  <c r="BD20" i="54"/>
  <c r="BH20" i="54"/>
  <c r="BE22" i="54"/>
  <c r="AO20" i="54"/>
  <c r="B22" i="166"/>
  <c r="B42" i="166" s="1"/>
  <c r="B22" i="164"/>
  <c r="B42" i="164" s="1"/>
  <c r="B21" i="165" s="1"/>
  <c r="B22" i="163"/>
  <c r="B42" i="163" s="1"/>
  <c r="BC22" i="54"/>
  <c r="BB22" i="54"/>
  <c r="BJ20" i="54"/>
  <c r="AZ22" i="54"/>
  <c r="AN14" i="54"/>
  <c r="AY14" i="54"/>
  <c r="AJ11" i="54"/>
  <c r="BH22" i="54"/>
  <c r="AK14" i="54"/>
  <c r="BK11" i="54"/>
  <c r="AT22" i="54"/>
  <c r="AP14" i="54"/>
  <c r="BJ14" i="54"/>
  <c r="BE14" i="54"/>
  <c r="AO14" i="54"/>
  <c r="BG14" i="54"/>
  <c r="AS20" i="54"/>
  <c r="BD22" i="54"/>
  <c r="AN20" i="54"/>
  <c r="AY20" i="54"/>
  <c r="AJ22" i="54"/>
  <c r="AK20" i="54"/>
  <c r="BK14" i="54"/>
  <c r="BA20" i="54"/>
  <c r="AP20" i="54"/>
  <c r="BI22" i="54"/>
  <c r="AO22" i="54"/>
  <c r="AS22" i="54"/>
  <c r="AW16" i="54"/>
  <c r="BC11" i="54"/>
  <c r="BB11" i="54"/>
  <c r="AJ14" i="54"/>
  <c r="B11" i="166"/>
  <c r="B31" i="166" s="1"/>
  <c r="B11" i="164"/>
  <c r="B31" i="164" s="1"/>
  <c r="B10" i="165" s="1"/>
  <c r="B11" i="163"/>
  <c r="B31" i="163" s="1"/>
  <c r="AT11" i="54"/>
  <c r="BI11" i="54"/>
  <c r="BG22" i="54"/>
  <c r="BF20" i="54"/>
  <c r="BC14" i="54"/>
  <c r="BJ22" i="54"/>
  <c r="BD11" i="54"/>
  <c r="AZ11" i="54"/>
  <c r="AJ20" i="54"/>
  <c r="BH11" i="54"/>
  <c r="BK20" i="54"/>
  <c r="BG11" i="54"/>
  <c r="AX16" i="54"/>
  <c r="BI14" i="54"/>
  <c r="BE11" i="54"/>
  <c r="BF22" i="54"/>
  <c r="AS11" i="54"/>
  <c r="BC20" i="54"/>
  <c r="AZ14" i="54"/>
  <c r="AT14" i="54"/>
  <c r="BA22" i="54"/>
  <c r="I15" i="165" l="1"/>
  <c r="D19" i="165"/>
  <c r="N21" i="165"/>
  <c r="O19" i="165"/>
  <c r="L13" i="165"/>
  <c r="M13" i="165"/>
  <c r="T13" i="165"/>
  <c r="M21" i="165"/>
  <c r="E13" i="165"/>
  <c r="R10" i="165"/>
  <c r="Q19" i="165"/>
  <c r="R13" i="165"/>
  <c r="D13" i="165"/>
  <c r="U10" i="165"/>
  <c r="T21" i="165"/>
  <c r="F15" i="165"/>
  <c r="M19" i="165"/>
  <c r="K13" i="165"/>
  <c r="T10" i="165"/>
  <c r="R19" i="165"/>
  <c r="Q13" i="165"/>
  <c r="S19" i="165"/>
  <c r="J21" i="165"/>
  <c r="M10" i="165"/>
  <c r="N19" i="165"/>
  <c r="P13" i="165"/>
  <c r="J13" i="165"/>
  <c r="K19" i="165"/>
  <c r="L10" i="165"/>
  <c r="D10" i="165"/>
  <c r="E10" i="165"/>
  <c r="H15" i="165"/>
  <c r="E19" i="165"/>
  <c r="P19" i="165"/>
  <c r="V10" i="165"/>
  <c r="R21" i="165"/>
  <c r="C15" i="165"/>
  <c r="K10" i="165"/>
  <c r="T19" i="165"/>
  <c r="V21" i="165"/>
  <c r="O21" i="165"/>
  <c r="V19" i="165"/>
  <c r="V13" i="165"/>
  <c r="D21" i="165"/>
  <c r="P10" i="165"/>
  <c r="O10" i="165"/>
  <c r="E21" i="165"/>
  <c r="U19" i="165"/>
  <c r="P21" i="165"/>
  <c r="S13" i="165"/>
  <c r="Q20" i="166"/>
  <c r="Q40" i="166" s="1"/>
  <c r="Q20" i="163"/>
  <c r="Q40" i="163" s="1"/>
  <c r="T11" i="166"/>
  <c r="T31" i="166" s="1"/>
  <c r="T11" i="163"/>
  <c r="T31" i="163" s="1"/>
  <c r="R11" i="166"/>
  <c r="R31" i="166" s="1"/>
  <c r="R11" i="163"/>
  <c r="R31" i="163" s="1"/>
  <c r="L20" i="166"/>
  <c r="L40" i="166" s="1"/>
  <c r="L20" i="163"/>
  <c r="L40" i="163" s="1"/>
  <c r="L19" i="165"/>
  <c r="S22" i="166"/>
  <c r="S42" i="166" s="1"/>
  <c r="S22" i="163"/>
  <c r="S42" i="163" s="1"/>
  <c r="S21" i="165"/>
  <c r="Q11" i="166"/>
  <c r="Q31" i="166" s="1"/>
  <c r="Q11" i="163"/>
  <c r="Q31" i="163" s="1"/>
  <c r="Q10" i="165"/>
  <c r="N20" i="166"/>
  <c r="N40" i="166" s="1"/>
  <c r="N20" i="163"/>
  <c r="N40" i="163" s="1"/>
  <c r="N11" i="166"/>
  <c r="N31" i="166" s="1"/>
  <c r="N10" i="165"/>
  <c r="N11" i="163"/>
  <c r="N31" i="163" s="1"/>
  <c r="P14" i="166"/>
  <c r="P34" i="166" s="1"/>
  <c r="P14" i="163"/>
  <c r="P34" i="163" s="1"/>
  <c r="J14" i="166"/>
  <c r="J34" i="166" s="1"/>
  <c r="J14" i="163"/>
  <c r="J34" i="163" s="1"/>
  <c r="K20" i="166"/>
  <c r="K40" i="166" s="1"/>
  <c r="K20" i="163"/>
  <c r="K40" i="163" s="1"/>
  <c r="R20" i="166"/>
  <c r="R40" i="166" s="1"/>
  <c r="R20" i="163"/>
  <c r="R40" i="163" s="1"/>
  <c r="Q14" i="166"/>
  <c r="Q34" i="166" s="1"/>
  <c r="Q14" i="163"/>
  <c r="Q34" i="163" s="1"/>
  <c r="D11" i="166"/>
  <c r="D31" i="166" s="1"/>
  <c r="D11" i="163"/>
  <c r="D31" i="163" s="1"/>
  <c r="E11" i="166"/>
  <c r="E31" i="166" s="1"/>
  <c r="E11" i="163"/>
  <c r="E31" i="163" s="1"/>
  <c r="H16" i="166"/>
  <c r="H36" i="166" s="1"/>
  <c r="H16" i="163"/>
  <c r="H36" i="163" s="1"/>
  <c r="U14" i="166"/>
  <c r="U34" i="166" s="1"/>
  <c r="U13" i="165"/>
  <c r="U14" i="163"/>
  <c r="U34" i="163" s="1"/>
  <c r="E20" i="166"/>
  <c r="E40" i="166" s="1"/>
  <c r="E20" i="163"/>
  <c r="E40" i="163" s="1"/>
  <c r="P20" i="166"/>
  <c r="P40" i="166" s="1"/>
  <c r="P20" i="163"/>
  <c r="P40" i="163" s="1"/>
  <c r="R14" i="166"/>
  <c r="R34" i="166" s="1"/>
  <c r="R14" i="163"/>
  <c r="R34" i="163" s="1"/>
  <c r="R22" i="166"/>
  <c r="R42" i="166" s="1"/>
  <c r="R22" i="163"/>
  <c r="R42" i="163" s="1"/>
  <c r="S11" i="166"/>
  <c r="S31" i="166" s="1"/>
  <c r="S11" i="163"/>
  <c r="S31" i="163" s="1"/>
  <c r="S10" i="165"/>
  <c r="L11" i="166"/>
  <c r="L31" i="166" s="1"/>
  <c r="L11" i="163"/>
  <c r="L31" i="163" s="1"/>
  <c r="Q22" i="166"/>
  <c r="Q42" i="166" s="1"/>
  <c r="Q21" i="165"/>
  <c r="Q22" i="163"/>
  <c r="Q42" i="163" s="1"/>
  <c r="K11" i="166"/>
  <c r="K31" i="166" s="1"/>
  <c r="K11" i="163"/>
  <c r="K31" i="163" s="1"/>
  <c r="D22" i="163"/>
  <c r="D42" i="163" s="1"/>
  <c r="D22" i="166"/>
  <c r="D42" i="166" s="1"/>
  <c r="J20" i="166"/>
  <c r="J40" i="166" s="1"/>
  <c r="J20" i="163"/>
  <c r="J40" i="163" s="1"/>
  <c r="J19" i="165"/>
  <c r="K22" i="166"/>
  <c r="K42" i="166" s="1"/>
  <c r="K21" i="165"/>
  <c r="K22" i="163"/>
  <c r="K42" i="163" s="1"/>
  <c r="T20" i="166"/>
  <c r="T40" i="166" s="1"/>
  <c r="T20" i="163"/>
  <c r="T40" i="163" s="1"/>
  <c r="V22" i="166"/>
  <c r="V42" i="166" s="1"/>
  <c r="V22" i="163"/>
  <c r="V42" i="163" s="1"/>
  <c r="V14" i="166"/>
  <c r="V34" i="166" s="1"/>
  <c r="V14" i="163"/>
  <c r="V34" i="163" s="1"/>
  <c r="C16" i="166"/>
  <c r="C36" i="166" s="1"/>
  <c r="C16" i="163"/>
  <c r="C36" i="163" s="1"/>
  <c r="J11" i="166"/>
  <c r="J31" i="166" s="1"/>
  <c r="J11" i="163"/>
  <c r="J31" i="163" s="1"/>
  <c r="J10" i="165"/>
  <c r="D14" i="166"/>
  <c r="D34" i="166" s="1"/>
  <c r="D14" i="163"/>
  <c r="D34" i="163" s="1"/>
  <c r="V20" i="166"/>
  <c r="V40" i="166" s="1"/>
  <c r="V20" i="163"/>
  <c r="V40" i="163" s="1"/>
  <c r="P11" i="166"/>
  <c r="P31" i="166" s="1"/>
  <c r="P11" i="163"/>
  <c r="P31" i="163" s="1"/>
  <c r="O11" i="166"/>
  <c r="O31" i="166" s="1"/>
  <c r="O11" i="163"/>
  <c r="O31" i="163" s="1"/>
  <c r="U20" i="166"/>
  <c r="U40" i="166" s="1"/>
  <c r="U20" i="163"/>
  <c r="U40" i="163" s="1"/>
  <c r="T14" i="166"/>
  <c r="T34" i="166" s="1"/>
  <c r="T14" i="163"/>
  <c r="T34" i="163" s="1"/>
  <c r="U22" i="163"/>
  <c r="U42" i="163" s="1"/>
  <c r="U22" i="166"/>
  <c r="U42" i="166" s="1"/>
  <c r="U21" i="165"/>
  <c r="T22" i="163"/>
  <c r="T42" i="163" s="1"/>
  <c r="T22" i="166"/>
  <c r="T42" i="166" s="1"/>
  <c r="O22" i="166"/>
  <c r="O42" i="166" s="1"/>
  <c r="O22" i="163"/>
  <c r="O42" i="163" s="1"/>
  <c r="V11" i="166"/>
  <c r="V31" i="166" s="1"/>
  <c r="V11" i="163"/>
  <c r="V31" i="163" s="1"/>
  <c r="M22" i="166"/>
  <c r="M42" i="166" s="1"/>
  <c r="M22" i="163"/>
  <c r="M42" i="163" s="1"/>
  <c r="S20" i="166"/>
  <c r="S40" i="166" s="1"/>
  <c r="S20" i="163"/>
  <c r="S40" i="163" s="1"/>
  <c r="F16" i="166"/>
  <c r="F36" i="166" s="1"/>
  <c r="F16" i="163"/>
  <c r="F36" i="163" s="1"/>
  <c r="J22" i="166"/>
  <c r="J42" i="166" s="1"/>
  <c r="J22" i="163"/>
  <c r="J42" i="163" s="1"/>
  <c r="E14" i="166"/>
  <c r="E34" i="166" s="1"/>
  <c r="E14" i="163"/>
  <c r="E34" i="163" s="1"/>
  <c r="U11" i="166"/>
  <c r="U31" i="166" s="1"/>
  <c r="U11" i="163"/>
  <c r="U31" i="163" s="1"/>
  <c r="K14" i="166"/>
  <c r="K34" i="166" s="1"/>
  <c r="K14" i="163"/>
  <c r="K34" i="163" s="1"/>
  <c r="M11" i="166"/>
  <c r="M31" i="166" s="1"/>
  <c r="M11" i="163"/>
  <c r="M31" i="163" s="1"/>
  <c r="M20" i="166"/>
  <c r="M40" i="166" s="1"/>
  <c r="M20" i="163"/>
  <c r="M40" i="163" s="1"/>
  <c r="E22" i="163"/>
  <c r="E42" i="163" s="1"/>
  <c r="E22" i="166"/>
  <c r="E42" i="166" s="1"/>
  <c r="P22" i="166"/>
  <c r="P42" i="166" s="1"/>
  <c r="P22" i="163"/>
  <c r="P42" i="163" s="1"/>
  <c r="S14" i="166"/>
  <c r="S34" i="166" s="1"/>
  <c r="S14" i="163"/>
  <c r="S34" i="163" s="1"/>
  <c r="L22" i="166"/>
  <c r="L42" i="166" s="1"/>
  <c r="L22" i="163"/>
  <c r="L42" i="163" s="1"/>
  <c r="L21" i="165"/>
  <c r="I16" i="166"/>
  <c r="I36" i="166" s="1"/>
  <c r="I16" i="163"/>
  <c r="I36" i="163" s="1"/>
  <c r="N14" i="166"/>
  <c r="N34" i="166" s="1"/>
  <c r="N13" i="165"/>
  <c r="N14" i="163"/>
  <c r="N34" i="163" s="1"/>
  <c r="D20" i="166"/>
  <c r="D40" i="166" s="1"/>
  <c r="D20" i="163"/>
  <c r="D40" i="163" s="1"/>
  <c r="N22" i="166"/>
  <c r="N42" i="166" s="1"/>
  <c r="N22" i="163"/>
  <c r="N42" i="163" s="1"/>
  <c r="O20" i="166"/>
  <c r="O40" i="166" s="1"/>
  <c r="O20" i="163"/>
  <c r="O40" i="163" s="1"/>
  <c r="L14" i="166"/>
  <c r="L34" i="166" s="1"/>
  <c r="L14" i="163"/>
  <c r="L34" i="163" s="1"/>
  <c r="M14" i="166"/>
  <c r="M34" i="166" s="1"/>
  <c r="M14" i="163"/>
  <c r="M34" i="163" s="1"/>
  <c r="O14" i="166"/>
  <c r="O34" i="166" s="1"/>
  <c r="O13" i="165"/>
  <c r="O14" i="163"/>
  <c r="O34" i="163" s="1"/>
  <c r="AW17" i="54"/>
  <c r="BJ16" i="54"/>
  <c r="AK16" i="54"/>
  <c r="BI16" i="54"/>
  <c r="BC16" i="54"/>
  <c r="BE16" i="54"/>
  <c r="AY16" i="54"/>
  <c r="AN16" i="54"/>
  <c r="BH16" i="54"/>
  <c r="AP16" i="54"/>
  <c r="BK16" i="54"/>
  <c r="B16" i="164"/>
  <c r="B36" i="164" s="1"/>
  <c r="B15" i="165" s="1"/>
  <c r="B16" i="163"/>
  <c r="B36" i="163" s="1"/>
  <c r="B16" i="166"/>
  <c r="B36" i="166" s="1"/>
  <c r="AQ17" i="54"/>
  <c r="AR17" i="54"/>
  <c r="BD16" i="54"/>
  <c r="BF16" i="54"/>
  <c r="AZ16" i="54"/>
  <c r="AT16" i="54"/>
  <c r="AX17" i="54"/>
  <c r="BG16" i="54"/>
  <c r="AO16" i="54"/>
  <c r="BB16" i="54"/>
  <c r="AU17" i="54"/>
  <c r="BA16" i="54"/>
  <c r="AS16" i="54"/>
  <c r="AJ16" i="54"/>
  <c r="V15" i="165" l="1"/>
  <c r="F16" i="165"/>
  <c r="M15" i="165"/>
  <c r="C16" i="165"/>
  <c r="S15" i="165"/>
  <c r="R15" i="165"/>
  <c r="Q15" i="165"/>
  <c r="O15" i="165"/>
  <c r="I16" i="165"/>
  <c r="P15" i="165"/>
  <c r="E15" i="165"/>
  <c r="D15" i="165"/>
  <c r="K15" i="165"/>
  <c r="T15" i="165"/>
  <c r="S16" i="166"/>
  <c r="S36" i="166" s="1"/>
  <c r="S16" i="163"/>
  <c r="S36" i="163" s="1"/>
  <c r="I17" i="166"/>
  <c r="I37" i="166" s="1"/>
  <c r="I17" i="163"/>
  <c r="I37" i="163" s="1"/>
  <c r="P16" i="166"/>
  <c r="P36" i="166" s="1"/>
  <c r="P16" i="163"/>
  <c r="P36" i="163" s="1"/>
  <c r="H17" i="166"/>
  <c r="H37" i="166" s="1"/>
  <c r="H17" i="163"/>
  <c r="H37" i="163" s="1"/>
  <c r="H16" i="165"/>
  <c r="E16" i="163"/>
  <c r="E36" i="163" s="1"/>
  <c r="E16" i="166"/>
  <c r="E36" i="166" s="1"/>
  <c r="N16" i="166"/>
  <c r="N36" i="166" s="1"/>
  <c r="N16" i="163"/>
  <c r="N36" i="163" s="1"/>
  <c r="N15" i="165"/>
  <c r="R16" i="166"/>
  <c r="R36" i="166" s="1"/>
  <c r="R16" i="163"/>
  <c r="R36" i="163" s="1"/>
  <c r="K16" i="166"/>
  <c r="K36" i="166" s="1"/>
  <c r="K16" i="163"/>
  <c r="K36" i="163" s="1"/>
  <c r="M16" i="166"/>
  <c r="M36" i="166" s="1"/>
  <c r="M16" i="163"/>
  <c r="M36" i="163" s="1"/>
  <c r="L16" i="166"/>
  <c r="L36" i="166" s="1"/>
  <c r="L16" i="163"/>
  <c r="L36" i="163" s="1"/>
  <c r="L15" i="165"/>
  <c r="Q16" i="166"/>
  <c r="Q36" i="166" s="1"/>
  <c r="Q16" i="163"/>
  <c r="Q36" i="163" s="1"/>
  <c r="V16" i="166"/>
  <c r="V36" i="166" s="1"/>
  <c r="V16" i="163"/>
  <c r="V36" i="163" s="1"/>
  <c r="C17" i="166"/>
  <c r="C37" i="166" s="1"/>
  <c r="C17" i="163"/>
  <c r="C37" i="163" s="1"/>
  <c r="J16" i="166"/>
  <c r="J36" i="166" s="1"/>
  <c r="J15" i="165"/>
  <c r="J16" i="163"/>
  <c r="J36" i="163" s="1"/>
  <c r="D16" i="163"/>
  <c r="D36" i="163" s="1"/>
  <c r="D16" i="166"/>
  <c r="D36" i="166" s="1"/>
  <c r="T16" i="163"/>
  <c r="T36" i="163" s="1"/>
  <c r="T16" i="166"/>
  <c r="T36" i="166" s="1"/>
  <c r="F17" i="166"/>
  <c r="F37" i="166" s="1"/>
  <c r="F17" i="163"/>
  <c r="F37" i="163" s="1"/>
  <c r="O16" i="166"/>
  <c r="O36" i="166" s="1"/>
  <c r="O16" i="163"/>
  <c r="O36" i="163" s="1"/>
  <c r="U16" i="163"/>
  <c r="U36" i="163" s="1"/>
  <c r="U15" i="165"/>
  <c r="U16" i="166"/>
  <c r="U36" i="166" s="1"/>
  <c r="BA17" i="54"/>
  <c r="BK17" i="54"/>
  <c r="BE17" i="54"/>
  <c r="BC17" i="54"/>
  <c r="AZ17" i="54"/>
  <c r="AO17" i="54"/>
  <c r="BG17" i="54"/>
  <c r="AT17" i="54"/>
  <c r="BH17" i="54"/>
  <c r="AY17" i="54"/>
  <c r="AS17" i="54"/>
  <c r="BB17" i="54"/>
  <c r="B17" i="163"/>
  <c r="B37" i="163" s="1"/>
  <c r="B17" i="164"/>
  <c r="B37" i="164" s="1"/>
  <c r="B16" i="165" s="1"/>
  <c r="B17" i="166"/>
  <c r="B37" i="166" s="1"/>
  <c r="AP17" i="54"/>
  <c r="BI17" i="54"/>
  <c r="BF17" i="54"/>
  <c r="BD17" i="54"/>
  <c r="AJ17" i="54"/>
  <c r="AN17" i="54"/>
  <c r="AK17" i="54"/>
  <c r="BJ17" i="54"/>
  <c r="R16" i="165" l="1"/>
  <c r="O16" i="165"/>
  <c r="N16" i="165"/>
  <c r="U16" i="165"/>
  <c r="E16" i="165"/>
  <c r="M16" i="165"/>
  <c r="Q16" i="165"/>
  <c r="D16" i="165"/>
  <c r="T16" i="165"/>
  <c r="J16" i="165"/>
  <c r="V16" i="165"/>
  <c r="S16" i="165"/>
  <c r="L16" i="165"/>
  <c r="Q17" i="163"/>
  <c r="Q37" i="163" s="1"/>
  <c r="Q17" i="166"/>
  <c r="Q37" i="166" s="1"/>
  <c r="M17" i="166"/>
  <c r="M37" i="166" s="1"/>
  <c r="M17" i="163"/>
  <c r="M37" i="163" s="1"/>
  <c r="T17" i="166"/>
  <c r="T37" i="166" s="1"/>
  <c r="T17" i="163"/>
  <c r="T37" i="163" s="1"/>
  <c r="D17" i="166"/>
  <c r="D37" i="166" s="1"/>
  <c r="D17" i="163"/>
  <c r="D37" i="163" s="1"/>
  <c r="J17" i="166"/>
  <c r="J37" i="166" s="1"/>
  <c r="J17" i="163"/>
  <c r="J37" i="163" s="1"/>
  <c r="V17" i="166"/>
  <c r="V37" i="166" s="1"/>
  <c r="V17" i="163"/>
  <c r="V37" i="163" s="1"/>
  <c r="S17" i="166"/>
  <c r="S37" i="166" s="1"/>
  <c r="S17" i="163"/>
  <c r="S37" i="163" s="1"/>
  <c r="L17" i="166"/>
  <c r="L37" i="166" s="1"/>
  <c r="L17" i="163"/>
  <c r="L37" i="163" s="1"/>
  <c r="P17" i="163"/>
  <c r="P37" i="163" s="1"/>
  <c r="P17" i="166"/>
  <c r="P37" i="166" s="1"/>
  <c r="P16" i="165"/>
  <c r="N17" i="166"/>
  <c r="N37" i="166" s="1"/>
  <c r="N17" i="163"/>
  <c r="N37" i="163" s="1"/>
  <c r="U17" i="163"/>
  <c r="U37" i="163" s="1"/>
  <c r="U17" i="166"/>
  <c r="U37" i="166" s="1"/>
  <c r="E17" i="166"/>
  <c r="E37" i="166" s="1"/>
  <c r="E17" i="163"/>
  <c r="E37" i="163" s="1"/>
  <c r="K17" i="166"/>
  <c r="K37" i="166" s="1"/>
  <c r="K17" i="163"/>
  <c r="K37" i="163" s="1"/>
  <c r="K16" i="165"/>
  <c r="O17" i="166"/>
  <c r="O37" i="166" s="1"/>
  <c r="O17" i="163"/>
  <c r="O37" i="163" s="1"/>
  <c r="R17" i="166"/>
  <c r="R37" i="166" s="1"/>
  <c r="R17" i="163"/>
  <c r="R37" i="163" s="1"/>
  <c r="S10" i="54"/>
  <c r="S8" i="54"/>
  <c r="S13" i="54"/>
  <c r="AF8" i="54"/>
  <c r="AF13" i="54"/>
  <c r="AF10" i="54"/>
  <c r="AF19" i="54"/>
  <c r="AA8" i="54"/>
  <c r="AA10" i="54"/>
  <c r="AA19" i="54"/>
  <c r="AA13" i="54"/>
  <c r="AH10" i="54"/>
  <c r="AH13" i="54"/>
  <c r="AH8" i="54"/>
  <c r="AH19" i="54"/>
  <c r="M8" i="54"/>
  <c r="M10" i="54"/>
  <c r="M13" i="54"/>
  <c r="O8" i="54"/>
  <c r="O13" i="54"/>
  <c r="O10" i="54"/>
  <c r="AE8" i="54"/>
  <c r="AE10" i="54"/>
  <c r="AE13" i="54"/>
  <c r="AE19" i="54"/>
  <c r="O22" i="54" l="1"/>
  <c r="AA20" i="54"/>
  <c r="M14" i="54"/>
  <c r="AA11" i="54"/>
  <c r="AF22" i="54"/>
  <c r="M11" i="54"/>
  <c r="AA22" i="54"/>
  <c r="AE20" i="54"/>
  <c r="M22" i="54"/>
  <c r="AF20" i="54"/>
  <c r="AE14" i="54"/>
  <c r="AH20" i="54"/>
  <c r="F8" i="54"/>
  <c r="F13" i="54"/>
  <c r="F10" i="54"/>
  <c r="AE11" i="54"/>
  <c r="AH22" i="54"/>
  <c r="AF11" i="54"/>
  <c r="S14" i="54"/>
  <c r="AE22" i="54"/>
  <c r="O11" i="54"/>
  <c r="AH14" i="54"/>
  <c r="S22" i="54"/>
  <c r="O14" i="54"/>
  <c r="AH11" i="54"/>
  <c r="AA14" i="54"/>
  <c r="AF14" i="54"/>
  <c r="S11" i="54"/>
  <c r="O16" i="54" l="1"/>
  <c r="F22" i="54"/>
  <c r="AE16" i="54"/>
  <c r="M16" i="54"/>
  <c r="F11" i="54"/>
  <c r="AH16" i="54"/>
  <c r="S16" i="54"/>
  <c r="AF16" i="54"/>
  <c r="AA16" i="54"/>
  <c r="F14" i="54"/>
  <c r="AE17" i="54" l="1"/>
  <c r="AF17" i="54"/>
  <c r="O17" i="54"/>
  <c r="O19" i="54"/>
  <c r="S19" i="54"/>
  <c r="S17" i="54"/>
  <c r="M19" i="54"/>
  <c r="M17" i="54"/>
  <c r="AA17" i="54"/>
  <c r="F16" i="54"/>
  <c r="AH17" i="54"/>
  <c r="AR7" i="141" l="1"/>
  <c r="AR27" i="141" s="1"/>
  <c r="AR7" i="142"/>
  <c r="AR27" i="142" s="1"/>
  <c r="AR6" i="148" s="1"/>
  <c r="AR7" i="143"/>
  <c r="AR7" i="149"/>
  <c r="AR27" i="149" s="1"/>
  <c r="F17" i="54"/>
  <c r="F19" i="54"/>
  <c r="S20" i="54"/>
  <c r="O20" i="54"/>
  <c r="M20" i="54"/>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F20" i="54"/>
  <c r="AO7" i="141"/>
  <c r="AO27" i="141" s="1"/>
  <c r="AO7" i="142"/>
  <c r="AO27" i="142" s="1"/>
  <c r="AO6" i="148" s="1"/>
  <c r="AO7" i="143"/>
  <c r="AO7" i="149"/>
  <c r="AO27" i="149" s="1"/>
  <c r="AR8" i="141"/>
  <c r="AR28" i="141" s="1"/>
  <c r="AR8" i="149"/>
  <c r="AR28" i="149" s="1"/>
  <c r="AR8" i="143"/>
  <c r="AR8" i="142"/>
  <c r="AR28" i="142" s="1"/>
  <c r="AR7" i="148" s="1"/>
  <c r="C10" i="157" l="1"/>
  <c r="C30" i="157" s="1"/>
  <c r="C10" i="168"/>
  <c r="C24" i="168" s="1"/>
  <c r="C13" i="157"/>
  <c r="C33" i="157" s="1"/>
  <c r="D8" i="157"/>
  <c r="D28" i="157" s="1"/>
  <c r="D8" i="168"/>
  <c r="D22" i="168" s="1"/>
  <c r="C8" i="157"/>
  <c r="C28" i="157" s="1"/>
  <c r="C8" i="168"/>
  <c r="C22" i="168" s="1"/>
  <c r="D13" i="157"/>
  <c r="D33" i="157" s="1"/>
  <c r="D10" i="157"/>
  <c r="D30" i="157" s="1"/>
  <c r="D10" i="168"/>
  <c r="D24" i="168" s="1"/>
  <c r="D8" i="158"/>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22" i="157" l="1"/>
  <c r="D42" i="157" s="1"/>
  <c r="D16" i="168"/>
  <c r="D30" i="168" s="1"/>
  <c r="C14" i="157"/>
  <c r="C34" i="157" s="1"/>
  <c r="C22" i="157"/>
  <c r="C42" i="157" s="1"/>
  <c r="C16" i="168"/>
  <c r="C30" i="168" s="1"/>
  <c r="C11" i="157"/>
  <c r="C31" i="157" s="1"/>
  <c r="C11" i="168"/>
  <c r="C25" i="168" s="1"/>
  <c r="D14" i="157"/>
  <c r="D34" i="157" s="1"/>
  <c r="D11" i="157"/>
  <c r="D31" i="157" s="1"/>
  <c r="D11" i="168"/>
  <c r="D25" i="168" s="1"/>
  <c r="D9" i="175"/>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D16" i="157" l="1"/>
  <c r="D36" i="157" s="1"/>
  <c r="C16" i="157"/>
  <c r="C36" i="157" s="1"/>
  <c r="C15" i="175"/>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C19" i="157" l="1"/>
  <c r="C39" i="157" s="1"/>
  <c r="C13" i="168"/>
  <c r="C27" i="168" s="1"/>
  <c r="D19" i="157"/>
  <c r="D39" i="157" s="1"/>
  <c r="D13" i="168"/>
  <c r="D27" i="168" s="1"/>
  <c r="C17" i="157"/>
  <c r="C37" i="157" s="1"/>
  <c r="D17" i="157"/>
  <c r="D37" i="157" s="1"/>
  <c r="D17" i="158"/>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C20" i="157" l="1"/>
  <c r="C40" i="157" s="1"/>
  <c r="C14" i="168"/>
  <c r="C28" i="168" s="1"/>
  <c r="D20" i="157"/>
  <c r="D40" i="157" s="1"/>
  <c r="D14" i="168"/>
  <c r="D28" i="168" s="1"/>
  <c r="D20" i="158"/>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<sst xmlns="http://schemas.openxmlformats.org/spreadsheetml/2006/main" count="2590" uniqueCount="286">
  <si>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</si>
  <si>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</si>
  <si>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</si>
  <si>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</si>
  <si>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</si>
  <si>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</si>
  <si>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</si>
  <si>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</si>
  <si>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</si>
  <si>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</si>
  <si>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</si>
  <si>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</si>
  <si>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</si>
  <si>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</si>
  <si>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</si>
  <si>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</si>
  <si>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</si>
  <si>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</si>
  <si>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</si>
  <si>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</si>
  <si>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</si>
  <si>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</si>
  <si>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</si>
  <si>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</si>
  <si>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</si>
  <si>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</si>
  <si>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</si>
  <si>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</si>
  <si>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</si>
  <si>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</si>
  <si>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</si>
  <si>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</si>
  <si>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</si>
  <si>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</si>
  <si>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</si>
  <si>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</si>
  <si>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</si>
  <si>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</si>
  <si>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</si>
  <si>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</si>
  <si>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</si>
  <si>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</si>
  <si>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</si>
  <si>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</si>
  <si>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</si>
  <si>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</si>
  <si>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</si>
  <si>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</si>
  <si>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</si>
  <si>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</si>
  <si>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</si>
  <si>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</si>
  <si>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</si>
  <si>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</si>
  <si>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</si>
  <si>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</si>
  <si>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</si>
  <si>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</si>
  <si>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</si>
  <si>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</si>
  <si>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</si>
  <si>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</si>
  <si>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</si>
  <si>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</si>
  <si>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</si>
  <si>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</si>
  <si>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</si>
  <si>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</si>
  <si>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</si>
  <si>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</si>
  <si>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</si>
  <si>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</si>
  <si>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</si>
  <si>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</si>
  <si>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</si>
  <si>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</si>
  <si>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</si>
  <si>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</si>
  <si>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</si>
  <si>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</si>
  <si>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</si>
  <si>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</si>
  <si>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</si>
  <si>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</si>
  <si>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</si>
  <si>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</si>
  <si>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</si>
  <si>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</si>
  <si>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</si>
  <si>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</si>
  <si>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</si>
  <si>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</si>
  <si>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</si>
  <si>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</si>
  <si>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</si>
  <si>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</si>
  <si>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</si>
  <si>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</si>
  <si>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</si>
  <si>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</si>
  <si>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</si>
  <si>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</si>
  <si>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</si>
  <si>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</si>
  <si>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</si>
  <si>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</si>
  <si>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</si>
  <si>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</si>
  <si>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</si>
  <si>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</si>
  <si>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</si>
  <si>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</si>
  <si>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</si>
  <si>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</si>
  <si>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</si>
  <si>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</si>
  <si>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</si>
  <si>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</si>
  <si>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</si>
  <si>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</si>
  <si>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</si>
  <si>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</si>
  <si>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</si>
  <si>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</si>
  <si>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</si>
  <si>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</si>
  <si>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</si>
  <si>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</si>
  <si>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</si>
  <si>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</si>
  <si>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</si>
  <si>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</si>
  <si>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</si>
  <si>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</si>
  <si>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</si>
  <si>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</si>
  <si>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</si>
  <si>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</si>
  <si>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</si>
  <si>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</si>
  <si>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</si>
  <si>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</si>
  <si>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</si>
  <si>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</si>
  <si>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</si>
  <si>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</si>
  <si>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</si>
  <si>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</si>
  <si>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</si>
  <si>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</si>
  <si>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</si>
  <si>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</si>
  <si>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</si>
  <si>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</si>
  <si>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</si>
  <si>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</si>
  <si>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</si>
  <si>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</si>
  <si>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</si>
  <si>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</si>
  <si>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</si>
  <si>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</si>
  <si>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</si>
  <si>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</si>
  <si>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</si>
  <si>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</si>
  <si>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</si>
  <si>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</si>
  <si>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</si>
  <si>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</si>
  <si>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</si>
  <si>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</si>
  <si>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</si>
  <si>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</si>
  <si>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</si>
  <si>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</si>
  <si>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</si>
  <si>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</si>
  <si>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</si>
  <si>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</si>
  <si>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</si>
  <si>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</si>
  <si>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</si>
  <si>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</si>
  <si>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</si>
  <si>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</si>
  <si>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</si>
  <si>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</si>
  <si>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</si>
  <si>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</si>
  <si>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</si>
  <si>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</si>
  <si>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</si>
  <si>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</si>
  <si>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</si>
  <si>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</si>
  <si>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</si>
  <si>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</si>
  <si>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</si>
  <si>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</si>
  <si>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</si>
  <si>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</si>
  <si>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На период 22.02.23-25.02.23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</si>
  <si>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</si>
  <si>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</si>
  <si>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</si>
  <si>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</si>
  <si>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</si>
  <si>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</si>
  <si>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</si>
  <si>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</si>
  <si>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</si>
  <si>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</si>
  <si>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</si>
  <si>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</si>
  <si>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</si>
  <si>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</si>
  <si>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</si>
  <si>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</si>
  <si>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</si>
  <si>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</si>
  <si>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</si>
  <si>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</si>
  <si>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</si>
  <si>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</si>
  <si>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</si>
  <si>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</si>
  <si>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</si>
  <si>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</si>
  <si>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</si>
  <si>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</si>
  <si>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</si>
  <si>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</si>
  <si>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</si>
  <si>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</si>
  <si>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</si>
  <si>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</si>
  <si>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</si>
  <si>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</si>
  <si>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</si>
  <si>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</si>
  <si>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</si>
  <si>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</si>
  <si>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</si>
  <si>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</si>
  <si>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</si>
  <si>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</si>
  <si>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15.12.2023-27.12.2023,</t>
    </r>
    <r>
      <rPr>
        <b/>
        <sz val="9"/>
        <rFont val="Times New Roman"/>
        <family val="1"/>
        <charset val="204"/>
      </rPr>
      <t xml:space="preserve"> включительно, 09.01.2024-31.03.2024                                                                                                                             </t>
    </r>
    <r>
      <rPr>
        <sz val="9"/>
        <color theme="1"/>
        <rFont val="Times New Roman"/>
        <family val="1"/>
      </rPr>
      <t xml:space="preserve">/ Period of stay: </t>
    </r>
    <r>
      <rPr>
        <b/>
        <sz val="9"/>
        <color theme="1"/>
        <rFont val="Times New Roman"/>
        <family val="1"/>
      </rPr>
      <t>15.12.2023-27.12.2023,  inclusively</t>
    </r>
    <r>
      <rPr>
        <b/>
        <sz val="9"/>
        <rFont val="Times New Roman"/>
        <family val="1"/>
      </rPr>
      <t>, 09.01.2024-31.03.2024</t>
    </r>
  </si>
  <si>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</si>
  <si>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</si>
  <si>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</si>
  <si>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</si>
  <si>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31.01.2024-31.03.2024</t>
    </r>
    <r>
      <rPr>
        <b/>
        <sz val="9"/>
        <rFont val="Times New Roman"/>
        <family val="1"/>
        <charset val="204"/>
      </rPr>
      <t xml:space="preserve"> </t>
    </r>
    <r>
      <rPr>
        <sz val="9"/>
        <color theme="1"/>
        <rFont val="Times New Roman"/>
        <family val="1"/>
      </rPr>
      <t xml:space="preserve">/ Period of stay: </t>
    </r>
    <r>
      <rPr>
        <b/>
        <sz val="9"/>
        <color theme="1"/>
        <rFont val="Times New Roman"/>
        <family val="1"/>
      </rPr>
      <t>31.01.2024-31.03.2024</t>
    </r>
  </si>
  <si>
    <t>Ски-пассы не включены в стоимость проживания. Стоимость ски-пассов для всех взрослых просим сразу добавлять в заявку. / Ski passes are not included in the price. Please add the cost of ski passes for all adults immediately to the application form.</t>
  </si>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</sst>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11"/>
      <color rgb="FFFF0000"/>
      <name val="Calibri"/>
      <family val="2"/>
      <charset val="204"/>
    </font>
    <font>
      <b/>
      <i/>
      <sz val="9"/>
      <name val="Times New Roman"/>
      <family val="1"/>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rgb="FFFFFF66"/>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3" fillId="0" borderId="0"/>
    <xf numFmtId="0" fontId="2" fillId="0" borderId="0"/>
  </cellStyleXfs>
  <cellXfs count="231">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2" xfId="0" applyFont="1" applyFill="1" applyBorder="1"/>
    <xf numFmtId="0" fontId="3" fillId="0" borderId="1" xfId="0" applyFont="1" applyFill="1" applyBorder="1" applyAlignment="1">
      <alignment horizontal="left" wrapText="1"/>
    </xf>
    <xf numFmtId="0" fontId="3" fillId="0" borderId="0" xfId="0" applyFont="1" applyFill="1" applyBorder="1" applyAlignment="1">
      <alignment horizontal="left"/>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6" fillId="0" borderId="1" xfId="0" applyNumberFormat="1" applyFont="1" applyFill="1" applyBorder="1" applyAlignment="1">
      <alignment horizontal="center" vertical="center" wrapText="1"/>
    </xf>
    <xf numFmtId="14" fontId="47" fillId="0" borderId="1"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0" borderId="0" xfId="1" applyFont="1" applyAlignment="1">
      <alignment horizontal="left" vertical="top" wrapText="1"/>
    </xf>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5" fillId="2" borderId="0" xfId="1" applyFont="1" applyFill="1"/>
    <xf numFmtId="0" fontId="3" fillId="13" borderId="1" xfId="0" applyFont="1" applyFill="1" applyBorder="1" applyAlignment="1">
      <alignment horizontal="right"/>
    </xf>
    <xf numFmtId="0" fontId="12" fillId="13" borderId="1" xfId="0" applyFont="1" applyFill="1" applyBorder="1" applyAlignment="1">
      <alignment horizontal="right"/>
    </xf>
    <xf numFmtId="0" fontId="51" fillId="0" borderId="0" xfId="0"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3" fillId="7" borderId="0" xfId="1" applyFont="1" applyFill="1" applyAlignment="1">
      <alignment wrapText="1"/>
    </xf>
    <xf numFmtId="0" fontId="53" fillId="2" borderId="0" xfId="1" applyFont="1" applyFill="1" applyAlignment="1">
      <alignment wrapText="1"/>
    </xf>
    <xf numFmtId="0" fontId="32" fillId="9" borderId="8" xfId="0" applyFont="1" applyFill="1" applyBorder="1" applyAlignment="1">
      <alignment horizontal="left" vertical="center"/>
    </xf>
    <xf numFmtId="0" fontId="45" fillId="2" borderId="0" xfId="0" applyFont="1" applyFill="1" applyAlignment="1">
      <alignment wrapText="1"/>
    </xf>
    <xf numFmtId="0" fontId="49" fillId="0" borderId="0" xfId="0" applyFont="1" applyFill="1" applyBorder="1" applyAlignment="1">
      <alignment horizontal="right" vertical="center"/>
    </xf>
    <xf numFmtId="0" fontId="51" fillId="2" borderId="0" xfId="0" applyFont="1" applyFill="1"/>
    <xf numFmtId="0" fontId="25" fillId="2" borderId="8" xfId="0" applyFont="1" applyFill="1" applyBorder="1" applyAlignment="1">
      <alignment vertical="center" wrapText="1"/>
    </xf>
    <xf numFmtId="0" fontId="43" fillId="2" borderId="0" xfId="0" applyFont="1" applyFill="1" applyAlignment="1">
      <alignment horizontal="center"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51" fillId="0" borderId="0" xfId="0" applyFont="1" applyFill="1" applyBorder="1"/>
    <xf numFmtId="0" fontId="45"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4"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5" borderId="1" xfId="0" applyFont="1" applyFill="1" applyBorder="1" applyAlignment="1">
      <alignment wrapText="1"/>
    </xf>
    <xf numFmtId="0" fontId="56"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25" fillId="16" borderId="1" xfId="0" applyFont="1" applyFill="1" applyBorder="1" applyAlignment="1">
      <alignment vertical="center"/>
    </xf>
    <xf numFmtId="0" fontId="32" fillId="6" borderId="8" xfId="0" applyFont="1" applyFill="1" applyBorder="1"/>
    <xf numFmtId="0" fontId="32" fillId="6" borderId="8" xfId="0" applyFont="1" applyFill="1" applyBorder="1" applyAlignment="1">
      <alignment vertical="center" wrapText="1"/>
    </xf>
    <xf numFmtId="0" fontId="25" fillId="0" borderId="0" xfId="0" applyFont="1" applyFill="1" applyBorder="1" applyAlignment="1">
      <alignment vertical="center" wrapText="1"/>
    </xf>
    <xf numFmtId="0" fontId="25" fillId="2" borderId="15" xfId="0" applyFont="1" applyFill="1" applyBorder="1" applyAlignment="1">
      <alignment vertical="center" wrapText="1"/>
    </xf>
    <xf numFmtId="0" fontId="25" fillId="2" borderId="16" xfId="0" applyFont="1" applyFill="1" applyBorder="1" applyAlignment="1">
      <alignment vertical="center" wrapText="1"/>
    </xf>
    <xf numFmtId="0" fontId="3" fillId="3" borderId="16" xfId="0" applyFont="1" applyFill="1" applyBorder="1" applyAlignment="1">
      <alignment horizontal="left" vertical="top" wrapText="1"/>
    </xf>
    <xf numFmtId="0" fontId="3" fillId="2" borderId="15" xfId="0" applyFont="1" applyFill="1" applyBorder="1"/>
    <xf numFmtId="0" fontId="3" fillId="15" borderId="2" xfId="0" applyFont="1" applyFill="1" applyBorder="1" applyAlignment="1">
      <alignment wrapText="1"/>
    </xf>
    <xf numFmtId="1" fontId="3" fillId="0" borderId="1" xfId="0" applyNumberFormat="1" applyFont="1" applyFill="1" applyBorder="1"/>
    <xf numFmtId="0" fontId="3" fillId="0" borderId="15" xfId="0" applyFont="1" applyFill="1" applyBorder="1"/>
    <xf numFmtId="0" fontId="25" fillId="0" borderId="16" xfId="0" applyFont="1" applyFill="1" applyBorder="1" applyAlignment="1">
      <alignment vertical="center"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4" borderId="1" xfId="0" applyFont="1" applyFill="1" applyBorder="1" applyAlignment="1">
      <alignment horizontal="left" vertical="center" wrapText="1" indent="1"/>
    </xf>
    <xf numFmtId="0" fontId="3" fillId="0" borderId="17" xfId="0" applyFont="1" applyFill="1" applyBorder="1"/>
    <xf numFmtId="0" fontId="3" fillId="15" borderId="11" xfId="0" applyFont="1" applyFill="1" applyBorder="1" applyAlignment="1">
      <alignment wrapText="1"/>
    </xf>
    <xf numFmtId="0" fontId="25" fillId="0" borderId="0" xfId="0" applyFont="1" applyFill="1" applyAlignment="1">
      <alignment horizontal="left" vertical="center" wrapText="1"/>
    </xf>
    <xf numFmtId="14" fontId="47" fillId="2" borderId="1" xfId="0" applyNumberFormat="1" applyFont="1" applyFill="1" applyBorder="1" applyAlignment="1">
      <alignment horizontal="center" vertical="center"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43" fillId="0" borderId="14"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s\&#1054;&#1073;&#1085;&#1086;&#1074;&#1083;&#1077;&#1085;&#1080;&#1077;%20&#1090;&#1072;&#1088;&#1080;&#1092;&#1085;&#1099;&#1093;&#1089;&#1077;&#1090;&#1086;&#1082;\&#1044;&#1083;&#1103;%20&#1086;&#1073;&#1085;&#1086;&#1074;&#1083;&#1077;&#1085;&#1080;&#1103;%20&#1090;&#1072;&#1088;&#1080;&#1092;&#1085;&#1099;&#1093;%20&#1089;&#1077;&#1090;&#1086;&#1082;%20&#1058;&#1054;_&#1058;&#1040;\BB%20&#1090;&#1072;&#1073;&#1083;&#1080;&#1095;&#1082;&#1080;\BB%20&#1060;&#1086;&#1088;&#1084;&#1091;&#1083;&#1099;%20&#1074;&#1089;&#1077;%20&#1086;&#1090;&#1077;&#1083;&#1080;%202022-2023%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ow r="19">
          <cell r="APM19">
            <v>45544</v>
          </cell>
          <cell r="APN19">
            <v>45545</v>
          </cell>
          <cell r="APO19">
            <v>45546</v>
          </cell>
          <cell r="APP19">
            <v>45547</v>
          </cell>
          <cell r="APQ19">
            <v>45548</v>
          </cell>
          <cell r="APR19">
            <v>45549</v>
          </cell>
          <cell r="APS19">
            <v>45550</v>
          </cell>
          <cell r="APT19">
            <v>45551</v>
          </cell>
          <cell r="APU19">
            <v>45552</v>
          </cell>
          <cell r="APV19">
            <v>45553</v>
          </cell>
          <cell r="APW19">
            <v>45554</v>
          </cell>
          <cell r="APX19">
            <v>45555</v>
          </cell>
          <cell r="APY19">
            <v>45556</v>
          </cell>
          <cell r="APZ19">
            <v>45557</v>
          </cell>
          <cell r="AQA19">
            <v>45558</v>
          </cell>
          <cell r="AQB19">
            <v>45559</v>
          </cell>
          <cell r="AQC19">
            <v>45560</v>
          </cell>
          <cell r="AQD19">
            <v>45561</v>
          </cell>
          <cell r="AQE19">
            <v>45562</v>
          </cell>
          <cell r="AQF19">
            <v>45563</v>
          </cell>
          <cell r="AQG19">
            <v>45564</v>
          </cell>
          <cell r="AQH19">
            <v>45565</v>
          </cell>
          <cell r="AQI19">
            <v>45566</v>
          </cell>
          <cell r="AQJ19">
            <v>45567</v>
          </cell>
          <cell r="AQK19">
            <v>45568</v>
          </cell>
          <cell r="AQL19">
            <v>45569</v>
          </cell>
          <cell r="AQM19">
            <v>45570</v>
          </cell>
          <cell r="AQN19">
            <v>45571</v>
          </cell>
          <cell r="AQO19">
            <v>45572</v>
          </cell>
          <cell r="AQP19">
            <v>45573</v>
          </cell>
          <cell r="AQQ19">
            <v>45574</v>
          </cell>
          <cell r="AQR19">
            <v>45575</v>
          </cell>
          <cell r="AQS19">
            <v>45576</v>
          </cell>
          <cell r="AQT19">
            <v>45577</v>
          </cell>
          <cell r="AQU19">
            <v>45578</v>
          </cell>
          <cell r="AQV19">
            <v>45579</v>
          </cell>
          <cell r="AQW19">
            <v>45580</v>
          </cell>
          <cell r="AQX19">
            <v>45581</v>
          </cell>
          <cell r="AQY19">
            <v>45582</v>
          </cell>
          <cell r="AQZ19">
            <v>45583</v>
          </cell>
          <cell r="ARA19">
            <v>45584</v>
          </cell>
          <cell r="ARB19">
            <v>45585</v>
          </cell>
          <cell r="ARC19">
            <v>45586</v>
          </cell>
          <cell r="ARD19">
            <v>45587</v>
          </cell>
          <cell r="ARE19">
            <v>45588</v>
          </cell>
          <cell r="ARF19">
            <v>45589</v>
          </cell>
          <cell r="ARG19">
            <v>45590</v>
          </cell>
          <cell r="ARH19">
            <v>45591</v>
          </cell>
          <cell r="ARI19">
            <v>45592</v>
          </cell>
          <cell r="ARJ19">
            <v>45593</v>
          </cell>
          <cell r="ARK19">
            <v>45594</v>
          </cell>
          <cell r="ARL19">
            <v>45595</v>
          </cell>
          <cell r="ARM19">
            <v>45596</v>
          </cell>
          <cell r="ARN19">
            <v>45597</v>
          </cell>
          <cell r="ARO19">
            <v>45598</v>
          </cell>
          <cell r="ARP19">
            <v>45599</v>
          </cell>
          <cell r="ARQ19">
            <v>45600</v>
          </cell>
          <cell r="ARR19">
            <v>45601</v>
          </cell>
          <cell r="ARS19">
            <v>45602</v>
          </cell>
          <cell r="ART19">
            <v>45603</v>
          </cell>
          <cell r="ARU19">
            <v>45604</v>
          </cell>
          <cell r="ARV19">
            <v>45605</v>
          </cell>
          <cell r="ARW19">
            <v>45606</v>
          </cell>
          <cell r="ARX19">
            <v>45607</v>
          </cell>
          <cell r="ARY19">
            <v>45608</v>
          </cell>
          <cell r="ARZ19">
            <v>45609</v>
          </cell>
          <cell r="ASA19">
            <v>45610</v>
          </cell>
          <cell r="ASB19">
            <v>45611</v>
          </cell>
          <cell r="ASC19">
            <v>45612</v>
          </cell>
          <cell r="ASD19">
            <v>45613</v>
          </cell>
          <cell r="ASE19">
            <v>45614</v>
          </cell>
          <cell r="ASF19">
            <v>45615</v>
          </cell>
          <cell r="ASG19">
            <v>45616</v>
          </cell>
          <cell r="ASH19">
            <v>45617</v>
          </cell>
          <cell r="ASI19">
            <v>45618</v>
          </cell>
          <cell r="ASJ19">
            <v>45619</v>
          </cell>
          <cell r="ASK19">
            <v>45620</v>
          </cell>
          <cell r="ASL19">
            <v>45621</v>
          </cell>
          <cell r="ASM19">
            <v>45622</v>
          </cell>
          <cell r="ASN19">
            <v>45623</v>
          </cell>
          <cell r="ASO19">
            <v>45624</v>
          </cell>
          <cell r="ASP19">
            <v>45625</v>
          </cell>
          <cell r="ASQ19">
            <v>45626</v>
          </cell>
          <cell r="ASR19">
            <v>45627</v>
          </cell>
          <cell r="ASS19">
            <v>45628</v>
          </cell>
          <cell r="AST19">
            <v>45629</v>
          </cell>
          <cell r="ASU19">
            <v>45630</v>
          </cell>
          <cell r="ASV19">
            <v>45631</v>
          </cell>
          <cell r="ASW19">
            <v>45632</v>
          </cell>
          <cell r="ASX19">
            <v>45633</v>
          </cell>
          <cell r="ASY19">
            <v>45634</v>
          </cell>
          <cell r="ASZ19">
            <v>45635</v>
          </cell>
          <cell r="ATA19">
            <v>45636</v>
          </cell>
          <cell r="ATB19">
            <v>45637</v>
          </cell>
          <cell r="ATC19">
            <v>45638</v>
          </cell>
          <cell r="ATD19">
            <v>45639</v>
          </cell>
          <cell r="ATE19">
            <v>45640</v>
          </cell>
          <cell r="ATF19">
            <v>45641</v>
          </cell>
          <cell r="ATG19">
            <v>45642</v>
          </cell>
          <cell r="ATH19">
            <v>45643</v>
          </cell>
          <cell r="ATI19">
            <v>45644</v>
          </cell>
          <cell r="ATJ19">
            <v>45645</v>
          </cell>
          <cell r="ATK19">
            <v>45646</v>
          </cell>
          <cell r="ATL19">
            <v>45647</v>
          </cell>
          <cell r="ATM19">
            <v>45648</v>
          </cell>
          <cell r="ATN19">
            <v>45649</v>
          </cell>
          <cell r="ATO19">
            <v>45650</v>
          </cell>
          <cell r="ATP19">
            <v>45651</v>
          </cell>
          <cell r="ATQ19">
            <v>45652</v>
          </cell>
          <cell r="ATR19">
            <v>45653</v>
          </cell>
          <cell r="ATS19">
            <v>45654</v>
          </cell>
          <cell r="ATT19">
            <v>45655</v>
          </cell>
          <cell r="ATU19">
            <v>45656</v>
          </cell>
          <cell r="ATV19">
            <v>45657</v>
          </cell>
          <cell r="ATW19">
            <v>45658</v>
          </cell>
          <cell r="ATX19">
            <v>45659</v>
          </cell>
          <cell r="ATY19">
            <v>45660</v>
          </cell>
          <cell r="ATZ19">
            <v>45661</v>
          </cell>
          <cell r="AUA19">
            <v>45662</v>
          </cell>
          <cell r="AUB19">
            <v>45663</v>
          </cell>
          <cell r="AUC19">
            <v>45664</v>
          </cell>
          <cell r="AUD19">
            <v>45665</v>
          </cell>
          <cell r="AUE19">
            <v>45666</v>
          </cell>
          <cell r="AUF19">
            <v>45667</v>
          </cell>
          <cell r="AUG19">
            <v>45668</v>
          </cell>
          <cell r="AUH19">
            <v>45669</v>
          </cell>
          <cell r="AUI19">
            <v>45670</v>
          </cell>
          <cell r="AUJ19">
            <v>45671</v>
          </cell>
          <cell r="AUK19">
            <v>45672</v>
          </cell>
          <cell r="AUL19">
            <v>45673</v>
          </cell>
          <cell r="AUM19">
            <v>45674</v>
          </cell>
          <cell r="AUN19">
            <v>45675</v>
          </cell>
          <cell r="AUO19">
            <v>45676</v>
          </cell>
          <cell r="AUP19">
            <v>45677</v>
          </cell>
          <cell r="AUQ19">
            <v>45678</v>
          </cell>
          <cell r="AUR19">
            <v>45679</v>
          </cell>
          <cell r="AUS19">
            <v>45680</v>
          </cell>
          <cell r="AUT19">
            <v>45681</v>
          </cell>
          <cell r="AUU19">
            <v>45682</v>
          </cell>
          <cell r="AUV19">
            <v>45683</v>
          </cell>
          <cell r="AUW19">
            <v>45684</v>
          </cell>
          <cell r="AUX19">
            <v>45685</v>
          </cell>
          <cell r="AUY19">
            <v>45686</v>
          </cell>
          <cell r="AUZ19">
            <v>45687</v>
          </cell>
          <cell r="AVA19">
            <v>45688</v>
          </cell>
          <cell r="AVB19">
            <v>45689</v>
          </cell>
          <cell r="AVC19">
            <v>45690</v>
          </cell>
          <cell r="AVD19">
            <v>45691</v>
          </cell>
          <cell r="AVE19">
            <v>45692</v>
          </cell>
          <cell r="AVF19">
            <v>45693</v>
          </cell>
          <cell r="AVG19">
            <v>45694</v>
          </cell>
          <cell r="AVH19">
            <v>45695</v>
          </cell>
          <cell r="AVI19">
            <v>45696</v>
          </cell>
          <cell r="AVJ19">
            <v>45697</v>
          </cell>
          <cell r="AVK19">
            <v>45698</v>
          </cell>
          <cell r="AVL19">
            <v>45699</v>
          </cell>
          <cell r="AVM19">
            <v>45700</v>
          </cell>
          <cell r="AVN19">
            <v>45701</v>
          </cell>
          <cell r="AVO19">
            <v>45702</v>
          </cell>
          <cell r="AVP19">
            <v>45703</v>
          </cell>
          <cell r="AVQ19">
            <v>45704</v>
          </cell>
          <cell r="AVR19">
            <v>45705</v>
          </cell>
          <cell r="AVS19">
            <v>45706</v>
          </cell>
          <cell r="AVT19">
            <v>45707</v>
          </cell>
          <cell r="AVU19">
            <v>45708</v>
          </cell>
          <cell r="AVV19">
            <v>45709</v>
          </cell>
          <cell r="AVW19">
            <v>45710</v>
          </cell>
          <cell r="AVX19">
            <v>45711</v>
          </cell>
          <cell r="AVY19">
            <v>45712</v>
          </cell>
          <cell r="AVZ19">
            <v>45713</v>
          </cell>
          <cell r="AWA19">
            <v>45714</v>
          </cell>
          <cell r="AWB19">
            <v>45715</v>
          </cell>
          <cell r="AWC19">
            <v>45716</v>
          </cell>
          <cell r="AWD19">
            <v>45717</v>
          </cell>
          <cell r="AWE19">
            <v>45718</v>
          </cell>
          <cell r="AWF19">
            <v>45719</v>
          </cell>
          <cell r="AWG19">
            <v>45720</v>
          </cell>
          <cell r="AWH19">
            <v>45721</v>
          </cell>
          <cell r="AWI19">
            <v>45722</v>
          </cell>
          <cell r="AWJ19">
            <v>45723</v>
          </cell>
          <cell r="AWK19">
            <v>45724</v>
          </cell>
          <cell r="AWL19">
            <v>45725</v>
          </cell>
          <cell r="AWM19">
            <v>45726</v>
          </cell>
          <cell r="AWN19">
            <v>45727</v>
          </cell>
          <cell r="AWO19">
            <v>45728</v>
          </cell>
          <cell r="AWP19">
            <v>45729</v>
          </cell>
          <cell r="AWQ19">
            <v>45730</v>
          </cell>
          <cell r="AWR19">
            <v>45731</v>
          </cell>
          <cell r="AWS19">
            <v>45732</v>
          </cell>
          <cell r="AWT19">
            <v>45733</v>
          </cell>
          <cell r="AWU19">
            <v>45734</v>
          </cell>
          <cell r="AWV19">
            <v>45735</v>
          </cell>
          <cell r="AWW19">
            <v>45736</v>
          </cell>
          <cell r="AWX19">
            <v>45737</v>
          </cell>
          <cell r="AWY19">
            <v>45738</v>
          </cell>
          <cell r="AWZ19">
            <v>45739</v>
          </cell>
          <cell r="AXA19">
            <v>45740</v>
          </cell>
          <cell r="AXB19">
            <v>45741</v>
          </cell>
          <cell r="AXC19">
            <v>45742</v>
          </cell>
          <cell r="AXD19">
            <v>45743</v>
          </cell>
          <cell r="AXE19">
            <v>45744</v>
          </cell>
          <cell r="AXF19">
            <v>45745</v>
          </cell>
          <cell r="AXG19">
            <v>45746</v>
          </cell>
          <cell r="AXH19">
            <v>45747</v>
          </cell>
        </row>
        <row r="20">
          <cell r="APM20">
            <v>17600</v>
          </cell>
          <cell r="APN20">
            <v>19600</v>
          </cell>
          <cell r="APO20">
            <v>19600</v>
          </cell>
          <cell r="APP20">
            <v>19600</v>
          </cell>
          <cell r="APQ20">
            <v>18600</v>
          </cell>
          <cell r="APR20">
            <v>18600</v>
          </cell>
          <cell r="APS20">
            <v>14600</v>
          </cell>
          <cell r="APT20">
            <v>17600</v>
          </cell>
          <cell r="APU20">
            <v>19600</v>
          </cell>
          <cell r="APV20">
            <v>16600</v>
          </cell>
          <cell r="APW20">
            <v>17600</v>
          </cell>
          <cell r="APX20">
            <v>15600</v>
          </cell>
          <cell r="APY20">
            <v>15600</v>
          </cell>
          <cell r="APZ20">
            <v>11600</v>
          </cell>
          <cell r="AQA20">
            <v>10900</v>
          </cell>
          <cell r="AQB20">
            <v>10900</v>
          </cell>
          <cell r="AQC20">
            <v>10900</v>
          </cell>
          <cell r="AQD20">
            <v>10900</v>
          </cell>
          <cell r="AQE20">
            <v>15600</v>
          </cell>
          <cell r="AQF20">
            <v>16600</v>
          </cell>
          <cell r="AQG20">
            <v>16600</v>
          </cell>
          <cell r="AQH20">
            <v>15600</v>
          </cell>
          <cell r="AQI20">
            <v>12500</v>
          </cell>
          <cell r="AQJ20">
            <v>12500</v>
          </cell>
          <cell r="AQK20">
            <v>12500</v>
          </cell>
          <cell r="AQL20">
            <v>19600</v>
          </cell>
          <cell r="AQM20">
            <v>19600</v>
          </cell>
          <cell r="AQN20">
            <v>17600</v>
          </cell>
          <cell r="AQO20">
            <v>17600</v>
          </cell>
          <cell r="AQP20">
            <v>19600</v>
          </cell>
          <cell r="AQQ20">
            <v>17600</v>
          </cell>
          <cell r="AQR20">
            <v>17600</v>
          </cell>
          <cell r="AQS20">
            <v>17600</v>
          </cell>
          <cell r="AQT20">
            <v>17600</v>
          </cell>
          <cell r="AQU20">
            <v>13200</v>
          </cell>
          <cell r="AQV20">
            <v>13200</v>
          </cell>
          <cell r="AQW20">
            <v>12500</v>
          </cell>
          <cell r="AQX20">
            <v>12500</v>
          </cell>
          <cell r="AQY20">
            <v>12500</v>
          </cell>
          <cell r="AQZ20">
            <v>13900</v>
          </cell>
          <cell r="ARA20">
            <v>13900</v>
          </cell>
          <cell r="ARB20">
            <v>10600</v>
          </cell>
          <cell r="ARC20">
            <v>10600</v>
          </cell>
          <cell r="ARD20">
            <v>10600</v>
          </cell>
          <cell r="ARE20">
            <v>10600</v>
          </cell>
          <cell r="ARF20">
            <v>10600</v>
          </cell>
          <cell r="ARG20">
            <v>10600</v>
          </cell>
          <cell r="ARH20">
            <v>14600</v>
          </cell>
          <cell r="ARI20">
            <v>14600</v>
          </cell>
          <cell r="ARJ20">
            <v>14600</v>
          </cell>
          <cell r="ARK20">
            <v>14600</v>
          </cell>
          <cell r="ARL20">
            <v>13900</v>
          </cell>
          <cell r="ARM20">
            <v>14600</v>
          </cell>
          <cell r="ARN20">
            <v>14600</v>
          </cell>
          <cell r="ARO20">
            <v>14600</v>
          </cell>
          <cell r="ARP20">
            <v>12500</v>
          </cell>
          <cell r="ARQ20">
            <v>9900</v>
          </cell>
          <cell r="ARR20">
            <v>10600</v>
          </cell>
          <cell r="ARS20">
            <v>10600</v>
          </cell>
          <cell r="ART20">
            <v>9900</v>
          </cell>
          <cell r="ARU20">
            <v>9900</v>
          </cell>
          <cell r="ARV20">
            <v>9200</v>
          </cell>
          <cell r="ARW20">
            <v>9200</v>
          </cell>
          <cell r="ARX20">
            <v>8500</v>
          </cell>
          <cell r="ARY20">
            <v>8500</v>
          </cell>
          <cell r="ARZ20">
            <v>8500</v>
          </cell>
          <cell r="ASA20">
            <v>8500</v>
          </cell>
          <cell r="ASB20">
            <v>9200</v>
          </cell>
          <cell r="ASC20">
            <v>9200</v>
          </cell>
          <cell r="ASD20">
            <v>8500</v>
          </cell>
          <cell r="ASE20">
            <v>8500</v>
          </cell>
          <cell r="ASF20">
            <v>8500</v>
          </cell>
          <cell r="ASG20">
            <v>8500</v>
          </cell>
          <cell r="ASH20">
            <v>8500</v>
          </cell>
          <cell r="ASI20">
            <v>9200</v>
          </cell>
          <cell r="ASJ20">
            <v>9900</v>
          </cell>
          <cell r="ASK20">
            <v>9900</v>
          </cell>
          <cell r="ASL20">
            <v>8500</v>
          </cell>
          <cell r="ASM20">
            <v>8500</v>
          </cell>
          <cell r="ASN20">
            <v>8500</v>
          </cell>
          <cell r="ASO20">
            <v>8500</v>
          </cell>
          <cell r="ASP20">
            <v>8500</v>
          </cell>
          <cell r="ASQ20">
            <v>8500</v>
          </cell>
          <cell r="ASR20">
            <v>8700</v>
          </cell>
          <cell r="ASS20">
            <v>8700</v>
          </cell>
          <cell r="AST20">
            <v>8700</v>
          </cell>
          <cell r="ASU20">
            <v>8700</v>
          </cell>
          <cell r="ASV20">
            <v>8700</v>
          </cell>
          <cell r="ASW20">
            <v>8700</v>
          </cell>
          <cell r="ASX20">
            <v>9600</v>
          </cell>
          <cell r="ASY20">
            <v>8700</v>
          </cell>
          <cell r="ASZ20">
            <v>8700</v>
          </cell>
          <cell r="ATA20">
            <v>8700</v>
          </cell>
          <cell r="ATB20">
            <v>8700</v>
          </cell>
          <cell r="ATC20">
            <v>8700</v>
          </cell>
          <cell r="ATD20">
            <v>10500</v>
          </cell>
          <cell r="ATE20">
            <v>10500</v>
          </cell>
          <cell r="ATF20">
            <v>9600</v>
          </cell>
          <cell r="ATG20">
            <v>10500</v>
          </cell>
          <cell r="ATH20">
            <v>10500</v>
          </cell>
          <cell r="ATI20">
            <v>10500</v>
          </cell>
          <cell r="ATJ20">
            <v>10500</v>
          </cell>
          <cell r="ATK20">
            <v>10500</v>
          </cell>
          <cell r="ATL20">
            <v>11400</v>
          </cell>
          <cell r="ATM20">
            <v>11400</v>
          </cell>
          <cell r="ATN20">
            <v>11400</v>
          </cell>
          <cell r="ATO20">
            <v>14600</v>
          </cell>
          <cell r="ATP20">
            <v>14600</v>
          </cell>
          <cell r="ATQ20">
            <v>14600</v>
          </cell>
          <cell r="ATR20">
            <v>17800</v>
          </cell>
          <cell r="ATS20">
            <v>19400</v>
          </cell>
          <cell r="ATT20">
            <v>22500</v>
          </cell>
          <cell r="ATU20">
            <v>41000</v>
          </cell>
          <cell r="ATV20">
            <v>45500</v>
          </cell>
          <cell r="ATW20">
            <v>45500</v>
          </cell>
          <cell r="ATX20">
            <v>36500</v>
          </cell>
          <cell r="ATY20">
            <v>36500</v>
          </cell>
          <cell r="ATZ20">
            <v>36500</v>
          </cell>
          <cell r="AUA20">
            <v>28500</v>
          </cell>
          <cell r="AUB20">
            <v>28500</v>
          </cell>
          <cell r="AUC20">
            <v>22500</v>
          </cell>
          <cell r="AUD20">
            <v>20000</v>
          </cell>
          <cell r="AUE20">
            <v>16500</v>
          </cell>
          <cell r="AUF20">
            <v>16500</v>
          </cell>
          <cell r="AUG20">
            <v>16500</v>
          </cell>
          <cell r="AUH20">
            <v>16500</v>
          </cell>
          <cell r="AUI20">
            <v>16500</v>
          </cell>
          <cell r="AUJ20">
            <v>16500</v>
          </cell>
          <cell r="AUK20">
            <v>16500</v>
          </cell>
          <cell r="AUL20">
            <v>16500</v>
          </cell>
          <cell r="AUM20">
            <v>18000</v>
          </cell>
          <cell r="AUN20">
            <v>18000</v>
          </cell>
          <cell r="AUO20">
            <v>18000</v>
          </cell>
          <cell r="AUP20">
            <v>16500</v>
          </cell>
          <cell r="AUQ20">
            <v>16500</v>
          </cell>
          <cell r="AUR20">
            <v>16500</v>
          </cell>
          <cell r="AUS20">
            <v>18000</v>
          </cell>
          <cell r="AUT20">
            <v>18000</v>
          </cell>
          <cell r="AUU20">
            <v>18000</v>
          </cell>
          <cell r="AUV20">
            <v>19500</v>
          </cell>
          <cell r="AUW20">
            <v>19500</v>
          </cell>
          <cell r="AUX20">
            <v>19500</v>
          </cell>
          <cell r="AUY20">
            <v>19500</v>
          </cell>
          <cell r="AUZ20">
            <v>19500</v>
          </cell>
          <cell r="AVA20">
            <v>22500</v>
          </cell>
          <cell r="AVB20">
            <v>22500</v>
          </cell>
          <cell r="AVC20">
            <v>22500</v>
          </cell>
          <cell r="AVD20">
            <v>22500</v>
          </cell>
          <cell r="AVE20">
            <v>22500</v>
          </cell>
          <cell r="AVF20">
            <v>22500</v>
          </cell>
          <cell r="AVG20">
            <v>22500</v>
          </cell>
          <cell r="AVH20">
            <v>22500</v>
          </cell>
          <cell r="AVI20">
            <v>22500</v>
          </cell>
          <cell r="AVJ20">
            <v>22500</v>
          </cell>
          <cell r="AVK20">
            <v>22500</v>
          </cell>
          <cell r="AVL20">
            <v>22500</v>
          </cell>
          <cell r="AVM20">
            <v>22500</v>
          </cell>
          <cell r="AVN20">
            <v>22500</v>
          </cell>
          <cell r="AVO20">
            <v>22500</v>
          </cell>
          <cell r="AVP20">
            <v>23500</v>
          </cell>
          <cell r="AVQ20">
            <v>23500</v>
          </cell>
          <cell r="AVR20">
            <v>25000</v>
          </cell>
          <cell r="AVS20">
            <v>25000</v>
          </cell>
          <cell r="AVT20">
            <v>25000</v>
          </cell>
          <cell r="AVU20">
            <v>25000</v>
          </cell>
          <cell r="AVV20">
            <v>25000</v>
          </cell>
          <cell r="AVW20">
            <v>25000</v>
          </cell>
          <cell r="AVX20">
            <v>25000</v>
          </cell>
          <cell r="AVY20">
            <v>23500</v>
          </cell>
          <cell r="AVZ20">
            <v>22500</v>
          </cell>
          <cell r="AWA20">
            <v>22500</v>
          </cell>
          <cell r="AWB20">
            <v>22500</v>
          </cell>
          <cell r="AWC20">
            <v>22500</v>
          </cell>
          <cell r="AWD20">
            <v>19500</v>
          </cell>
          <cell r="AWE20">
            <v>16500</v>
          </cell>
          <cell r="AWF20">
            <v>16500</v>
          </cell>
          <cell r="AWG20">
            <v>16500</v>
          </cell>
          <cell r="AWH20">
            <v>16500</v>
          </cell>
          <cell r="AWI20">
            <v>16500</v>
          </cell>
          <cell r="AWJ20">
            <v>16500</v>
          </cell>
          <cell r="AWK20">
            <v>16500</v>
          </cell>
          <cell r="AWL20">
            <v>16500</v>
          </cell>
          <cell r="AWM20">
            <v>16500</v>
          </cell>
          <cell r="AWN20">
            <v>16500</v>
          </cell>
          <cell r="AWO20">
            <v>16500</v>
          </cell>
          <cell r="AWP20">
            <v>16500</v>
          </cell>
          <cell r="AWQ20">
            <v>16500</v>
          </cell>
          <cell r="AWR20">
            <v>16500</v>
          </cell>
          <cell r="AWS20">
            <v>16500</v>
          </cell>
          <cell r="AWT20">
            <v>16500</v>
          </cell>
          <cell r="AWU20">
            <v>16500</v>
          </cell>
          <cell r="AWV20">
            <v>16500</v>
          </cell>
          <cell r="AWW20">
            <v>16500</v>
          </cell>
          <cell r="AWX20">
            <v>16500</v>
          </cell>
          <cell r="AWY20">
            <v>16500</v>
          </cell>
          <cell r="AWZ20">
            <v>16500</v>
          </cell>
          <cell r="AXA20">
            <v>16500</v>
          </cell>
          <cell r="AXB20">
            <v>16500</v>
          </cell>
          <cell r="AXC20">
            <v>16500</v>
          </cell>
          <cell r="AXD20">
            <v>16500</v>
          </cell>
          <cell r="AXE20">
            <v>16500</v>
          </cell>
          <cell r="AXF20">
            <v>16500</v>
          </cell>
          <cell r="AXG20">
            <v>16500</v>
          </cell>
          <cell r="AXH20">
            <v>16500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K43"/>
  <sheetViews>
    <sheetView tabSelected="1" zoomScale="90" zoomScaleNormal="90" workbookViewId="0">
      <pane xSplit="1" topLeftCell="B1" activePane="topRight" state="frozen"/>
      <selection pane="topRight" activeCell="A41" sqref="A41"/>
    </sheetView>
  </sheetViews>
  <sheetFormatPr defaultColWidth="9" defaultRowHeight="12" x14ac:dyDescent="0.2"/>
  <cols>
    <col min="1" max="1" width="63.7109375" style="48" customWidth="1"/>
    <col min="2" max="3" width="9.7109375" style="48" customWidth="1"/>
    <col min="4" max="4" width="9.7109375" style="48" bestFit="1" customWidth="1"/>
    <col min="5" max="12" width="9.7109375" style="48" customWidth="1"/>
    <col min="13" max="13" width="9.7109375" style="48" bestFit="1" customWidth="1"/>
    <col min="14" max="18" width="9.7109375" style="48" customWidth="1"/>
    <col min="19" max="19" width="9.7109375" style="48" bestFit="1" customWidth="1"/>
    <col min="20" max="26" width="9.7109375" style="48" customWidth="1"/>
    <col min="27" max="27" width="9.7109375" style="48" bestFit="1" customWidth="1"/>
    <col min="28" max="30" width="9.7109375" style="48" customWidth="1"/>
    <col min="31" max="31" width="9.7109375" style="48" bestFit="1" customWidth="1"/>
    <col min="32" max="33" width="9.7109375" style="48" customWidth="1"/>
    <col min="34" max="34" width="9.7109375" style="48" bestFit="1" customWidth="1"/>
    <col min="35" max="35" width="9.7109375" style="48" customWidth="1"/>
    <col min="36" max="63" width="9.7109375" style="48" bestFit="1" customWidth="1"/>
    <col min="64" max="16384" width="9" style="48"/>
  </cols>
  <sheetData>
    <row r="1" spans="1:63" s="51" customFormat="1" x14ac:dyDescent="0.2">
      <c r="A1" s="209" t="s">
        <v>82</v>
      </c>
    </row>
    <row r="2" spans="1:63" s="51" customFormat="1" x14ac:dyDescent="0.2">
      <c r="A2" s="209"/>
    </row>
    <row r="3" spans="1:63" s="51" customFormat="1" x14ac:dyDescent="0.2">
      <c r="A3" s="97" t="s">
        <v>91</v>
      </c>
    </row>
    <row r="4" spans="1:63" s="52" customFormat="1" ht="21" customHeight="1" x14ac:dyDescent="0.2">
      <c r="A4" s="98" t="s">
        <v>64</v>
      </c>
      <c r="B4" s="208">
        <v>45574</v>
      </c>
      <c r="C4" s="208">
        <v>45578</v>
      </c>
      <c r="D4" s="208">
        <v>45580</v>
      </c>
      <c r="E4" s="208">
        <v>45581</v>
      </c>
      <c r="F4" s="208">
        <v>45582</v>
      </c>
      <c r="G4" s="208">
        <v>45584</v>
      </c>
      <c r="H4" s="208">
        <v>45585</v>
      </c>
      <c r="I4" s="208">
        <v>45591</v>
      </c>
      <c r="J4" s="208">
        <v>45592</v>
      </c>
      <c r="K4" s="208">
        <v>45593</v>
      </c>
      <c r="L4" s="208">
        <v>45595</v>
      </c>
      <c r="M4" s="208">
        <v>45598</v>
      </c>
      <c r="N4" s="138">
        <v>45599</v>
      </c>
      <c r="O4" s="138">
        <v>45600</v>
      </c>
      <c r="P4" s="138">
        <v>45601</v>
      </c>
      <c r="Q4" s="138">
        <v>45603</v>
      </c>
      <c r="R4" s="208">
        <v>45604</v>
      </c>
      <c r="S4" s="138">
        <v>45606</v>
      </c>
      <c r="T4" s="138">
        <v>45607</v>
      </c>
      <c r="U4" s="138">
        <v>45611</v>
      </c>
      <c r="V4" s="138">
        <v>45613</v>
      </c>
      <c r="W4" s="208">
        <v>45618</v>
      </c>
      <c r="X4" s="138">
        <v>45619</v>
      </c>
      <c r="Y4" s="208">
        <v>45620</v>
      </c>
      <c r="Z4" s="138">
        <v>45621</v>
      </c>
      <c r="AA4" s="138">
        <v>45627</v>
      </c>
      <c r="AB4" s="138">
        <v>45633</v>
      </c>
      <c r="AC4" s="138">
        <v>45634</v>
      </c>
      <c r="AD4" s="138">
        <v>45639</v>
      </c>
      <c r="AE4" s="138">
        <v>45642</v>
      </c>
      <c r="AF4" s="138">
        <v>45647</v>
      </c>
      <c r="AG4" s="138">
        <v>45650</v>
      </c>
      <c r="AH4" s="138">
        <v>45653</v>
      </c>
      <c r="AI4" s="138">
        <v>45654</v>
      </c>
      <c r="AJ4" s="138">
        <v>45655</v>
      </c>
      <c r="AK4" s="138">
        <v>45656</v>
      </c>
      <c r="AL4" s="208">
        <v>45657</v>
      </c>
      <c r="AM4" s="208">
        <v>45659</v>
      </c>
      <c r="AN4" s="138">
        <v>45661</v>
      </c>
      <c r="AO4" s="208">
        <v>45662</v>
      </c>
      <c r="AP4" s="138">
        <v>45664</v>
      </c>
      <c r="AQ4" s="208">
        <v>45665</v>
      </c>
      <c r="AR4" s="208">
        <v>45666</v>
      </c>
      <c r="AS4" s="208">
        <v>45674</v>
      </c>
      <c r="AT4" s="208">
        <v>45677</v>
      </c>
      <c r="AU4" s="138">
        <v>45680</v>
      </c>
      <c r="AV4" s="138">
        <v>45683</v>
      </c>
      <c r="AW4" s="138">
        <v>45688</v>
      </c>
      <c r="AX4" s="138">
        <v>45689</v>
      </c>
      <c r="AY4" s="138">
        <v>45695</v>
      </c>
      <c r="AZ4" s="138">
        <v>45697</v>
      </c>
      <c r="BA4" s="138">
        <v>45701</v>
      </c>
      <c r="BB4" s="138">
        <v>45703</v>
      </c>
      <c r="BC4" s="138">
        <v>45705</v>
      </c>
      <c r="BD4" s="138">
        <v>45709</v>
      </c>
      <c r="BE4" s="138">
        <v>45712</v>
      </c>
      <c r="BF4" s="138">
        <v>45713</v>
      </c>
      <c r="BG4" s="138">
        <v>45717</v>
      </c>
      <c r="BH4" s="138">
        <v>45718</v>
      </c>
      <c r="BI4" s="138">
        <v>45727</v>
      </c>
      <c r="BJ4" s="138">
        <v>45732</v>
      </c>
      <c r="BK4" s="138">
        <v>45739</v>
      </c>
    </row>
    <row r="5" spans="1:63" s="53" customFormat="1" ht="22.5" customHeight="1" x14ac:dyDescent="0.2">
      <c r="A5" s="98"/>
      <c r="B5" s="208">
        <v>45577</v>
      </c>
      <c r="C5" s="208">
        <v>45579</v>
      </c>
      <c r="D5" s="208">
        <v>45580</v>
      </c>
      <c r="E5" s="208">
        <v>45581</v>
      </c>
      <c r="F5" s="208">
        <v>45583</v>
      </c>
      <c r="G5" s="208">
        <v>45584</v>
      </c>
      <c r="H5" s="208">
        <v>45590</v>
      </c>
      <c r="I5" s="208">
        <v>45591</v>
      </c>
      <c r="J5" s="208">
        <v>45592</v>
      </c>
      <c r="K5" s="208">
        <v>45594</v>
      </c>
      <c r="L5" s="208">
        <v>45597</v>
      </c>
      <c r="M5" s="208">
        <v>45598</v>
      </c>
      <c r="N5" s="138">
        <v>45599</v>
      </c>
      <c r="O5" s="138">
        <v>45600</v>
      </c>
      <c r="P5" s="138">
        <v>45602</v>
      </c>
      <c r="Q5" s="138">
        <v>45603</v>
      </c>
      <c r="R5" s="208">
        <v>45605</v>
      </c>
      <c r="S5" s="138">
        <v>45606</v>
      </c>
      <c r="T5" s="138">
        <v>45610</v>
      </c>
      <c r="U5" s="138">
        <v>45612</v>
      </c>
      <c r="V5" s="138">
        <v>45617</v>
      </c>
      <c r="W5" s="208">
        <v>45618</v>
      </c>
      <c r="X5" s="138">
        <v>45619</v>
      </c>
      <c r="Y5" s="208">
        <v>45621</v>
      </c>
      <c r="Z5" s="138">
        <v>45626</v>
      </c>
      <c r="AA5" s="138">
        <v>45632</v>
      </c>
      <c r="AB5" s="138">
        <v>45633</v>
      </c>
      <c r="AC5" s="138">
        <v>45638</v>
      </c>
      <c r="AD5" s="138">
        <v>45641</v>
      </c>
      <c r="AE5" s="138">
        <v>45646</v>
      </c>
      <c r="AF5" s="138">
        <v>45649</v>
      </c>
      <c r="AG5" s="138">
        <v>45652</v>
      </c>
      <c r="AH5" s="138">
        <v>45653</v>
      </c>
      <c r="AI5" s="138">
        <v>45654</v>
      </c>
      <c r="AJ5" s="138">
        <v>45655</v>
      </c>
      <c r="AK5" s="138">
        <v>45656</v>
      </c>
      <c r="AL5" s="208">
        <v>45658</v>
      </c>
      <c r="AM5" s="208">
        <v>45660</v>
      </c>
      <c r="AN5" s="138">
        <v>45661</v>
      </c>
      <c r="AO5" s="208">
        <v>45663</v>
      </c>
      <c r="AP5" s="138">
        <v>45664</v>
      </c>
      <c r="AQ5" s="208">
        <v>45665</v>
      </c>
      <c r="AR5" s="208">
        <v>45673</v>
      </c>
      <c r="AS5" s="208">
        <v>45676</v>
      </c>
      <c r="AT5" s="208">
        <v>45679</v>
      </c>
      <c r="AU5" s="138">
        <v>45682</v>
      </c>
      <c r="AV5" s="138">
        <v>45687</v>
      </c>
      <c r="AW5" s="138">
        <v>45688</v>
      </c>
      <c r="AX5" s="138">
        <v>45694</v>
      </c>
      <c r="AY5" s="138">
        <v>45696</v>
      </c>
      <c r="AZ5" s="138">
        <v>45700</v>
      </c>
      <c r="BA5" s="138">
        <v>45702</v>
      </c>
      <c r="BB5" s="138">
        <v>45704</v>
      </c>
      <c r="BC5" s="138">
        <v>45708</v>
      </c>
      <c r="BD5" s="138">
        <v>45711</v>
      </c>
      <c r="BE5" s="138">
        <v>45712</v>
      </c>
      <c r="BF5" s="138">
        <v>45716</v>
      </c>
      <c r="BG5" s="138">
        <v>45717</v>
      </c>
      <c r="BH5" s="138">
        <v>45726</v>
      </c>
      <c r="BI5" s="138">
        <v>45731</v>
      </c>
      <c r="BJ5" s="138">
        <v>45738</v>
      </c>
      <c r="BK5" s="138">
        <v>45747</v>
      </c>
    </row>
    <row r="6" spans="1:63" s="53" customFormat="1" x14ac:dyDescent="0.2">
      <c r="A6" s="42" t="s">
        <v>83</v>
      </c>
    </row>
    <row r="7" spans="1:63" s="53" customFormat="1" x14ac:dyDescent="0.2">
      <c r="A7" s="88">
        <v>1</v>
      </c>
      <c r="B7" s="42">
        <v>19600</v>
      </c>
      <c r="C7" s="42">
        <v>14600</v>
      </c>
      <c r="D7" s="42">
        <v>14600</v>
      </c>
      <c r="E7" s="42">
        <v>14600</v>
      </c>
      <c r="F7" s="42">
        <v>14600</v>
      </c>
      <c r="G7" s="42">
        <v>19600</v>
      </c>
      <c r="H7" s="42">
        <v>14600</v>
      </c>
      <c r="I7" s="42">
        <v>16600</v>
      </c>
      <c r="J7" s="42">
        <v>16600</v>
      </c>
      <c r="K7" s="42">
        <v>16600</v>
      </c>
      <c r="L7" s="42">
        <v>16600</v>
      </c>
      <c r="M7" s="42">
        <v>18600</v>
      </c>
      <c r="N7" s="42">
        <f>INDEX([1]Data!$APM$19:$AXH$20,2,MATCH(N5,[1]Data!$APM$19:$AXH$19,))</f>
        <v>12500</v>
      </c>
      <c r="O7" s="42">
        <f>INDEX([1]Data!$APM$19:$AXH$20,2,MATCH(O5,[1]Data!$APM$19:$AXH$19,))</f>
        <v>9900</v>
      </c>
      <c r="P7" s="42">
        <f>INDEX([1]Data!$APM$19:$AXH$20,2,MATCH(P5,[1]Data!$APM$19:$AXH$19,))</f>
        <v>10600</v>
      </c>
      <c r="Q7" s="42">
        <f>INDEX([1]Data!$APM$19:$AXH$20,2,MATCH(Q5,[1]Data!$APM$19:$AXH$19,))</f>
        <v>9900</v>
      </c>
      <c r="R7" s="42">
        <v>10600</v>
      </c>
      <c r="S7" s="42">
        <f>INDEX([1]Data!$APM$19:$AXH$20,2,MATCH(S5,[1]Data!$APM$19:$AXH$19,))</f>
        <v>9200</v>
      </c>
      <c r="T7" s="42">
        <f>INDEX([1]Data!$APM$19:$AXH$20,2,MATCH(T5,[1]Data!$APM$19:$AXH$19,))</f>
        <v>8500</v>
      </c>
      <c r="U7" s="42">
        <f>INDEX([1]Data!$APM$19:$AXH$20,2,MATCH(U5,[1]Data!$APM$19:$AXH$19,))</f>
        <v>9200</v>
      </c>
      <c r="V7" s="42">
        <f>INDEX([1]Data!$APM$19:$AXH$20,2,MATCH(V5,[1]Data!$APM$19:$AXH$19,))</f>
        <v>8500</v>
      </c>
      <c r="W7" s="42">
        <v>9900</v>
      </c>
      <c r="X7" s="42">
        <f>INDEX([1]Data!$APM$19:$AXH$20,2,MATCH(X5,[1]Data!$APM$19:$AXH$19,))</f>
        <v>9900</v>
      </c>
      <c r="Y7" s="42">
        <v>9900</v>
      </c>
      <c r="Z7" s="42">
        <f>INDEX([1]Data!$APM$19:$AXH$20,2,MATCH(Z5,[1]Data!$APM$19:$AXH$19,))</f>
        <v>8500</v>
      </c>
      <c r="AA7" s="42">
        <f>INDEX([1]Data!$APM$19:$AXH$20,2,MATCH(AA5,[1]Data!$APM$19:$AXH$19,))</f>
        <v>8700</v>
      </c>
      <c r="AB7" s="42">
        <f>INDEX([1]Data!$APM$19:$AXH$20,2,MATCH(AB5,[1]Data!$APM$19:$AXH$19,))</f>
        <v>9600</v>
      </c>
      <c r="AC7" s="42">
        <f>INDEX([1]Data!$APM$19:$AXH$20,2,MATCH(AC5,[1]Data!$APM$19:$AXH$19,))</f>
        <v>8700</v>
      </c>
      <c r="AD7" s="42">
        <f>INDEX([1]Data!$APM$19:$AXH$20,2,MATCH(AD5,[1]Data!$APM$19:$AXH$19,))</f>
        <v>9600</v>
      </c>
      <c r="AE7" s="42">
        <f>INDEX([1]Data!$APM$19:$AXH$20,2,MATCH(AE5,[1]Data!$APM$19:$AXH$19,))</f>
        <v>10500</v>
      </c>
      <c r="AF7" s="42">
        <f>INDEX([1]Data!$APM$19:$AXH$20,2,MATCH(AF5,[1]Data!$APM$19:$AXH$19,))</f>
        <v>11400</v>
      </c>
      <c r="AG7" s="42">
        <f>INDEX([1]Data!$APM$19:$AXH$20,2,MATCH(AG5,[1]Data!$APM$19:$AXH$19,))</f>
        <v>14600</v>
      </c>
      <c r="AH7" s="42">
        <f>INDEX([1]Data!$APM$19:$AXH$20,2,MATCH(AH5,[1]Data!$APM$19:$AXH$19,))</f>
        <v>17800</v>
      </c>
      <c r="AI7" s="42">
        <f>INDEX([1]Data!$APM$19:$AXH$20,2,MATCH(AI5,[1]Data!$APM$19:$AXH$19,))</f>
        <v>19400</v>
      </c>
      <c r="AJ7" s="42">
        <f>INDEX([1]Data!$APM$19:$AXH$20,2,MATCH(AJ5,[1]Data!$APM$19:$AXH$19,))</f>
        <v>22500</v>
      </c>
      <c r="AK7" s="42">
        <f>INDEX([1]Data!$APM$19:$AXH$20,2,MATCH(AK5,[1]Data!$APM$19:$AXH$19,))</f>
        <v>41000</v>
      </c>
      <c r="AL7" s="42">
        <v>50000</v>
      </c>
      <c r="AM7" s="42">
        <v>45500</v>
      </c>
      <c r="AN7" s="42">
        <f>INDEX([1]Data!$APM$19:$AXH$20,2,MATCH(AN5,[1]Data!$APM$19:$AXH$19,))</f>
        <v>36500</v>
      </c>
      <c r="AO7" s="42">
        <v>32000</v>
      </c>
      <c r="AP7" s="42">
        <f>INDEX([1]Data!$APM$19:$AXH$20,2,MATCH(AP5,[1]Data!$APM$19:$AXH$19,))</f>
        <v>22500</v>
      </c>
      <c r="AQ7" s="42">
        <v>22500</v>
      </c>
      <c r="AR7" s="42">
        <v>18000</v>
      </c>
      <c r="AS7" s="42">
        <v>19500</v>
      </c>
      <c r="AT7" s="42">
        <v>18000</v>
      </c>
      <c r="AU7" s="42">
        <f>INDEX([1]Data!$APM$19:$AXH$20,2,MATCH(AU5,[1]Data!$APM$19:$AXH$19,))</f>
        <v>18000</v>
      </c>
      <c r="AV7" s="42">
        <f>INDEX([1]Data!$APM$19:$AXH$20,2,MATCH(AV5,[1]Data!$APM$19:$AXH$19,))</f>
        <v>19500</v>
      </c>
      <c r="AW7" s="42">
        <f>INDEX([1]Data!$APM$19:$AXH$20,2,MATCH(AW5,[1]Data!$APM$19:$AXH$19,))</f>
        <v>22500</v>
      </c>
      <c r="AX7" s="42">
        <f>INDEX([1]Data!$APM$19:$AXH$20,2,MATCH(AX5,[1]Data!$APM$19:$AXH$19,))</f>
        <v>22500</v>
      </c>
      <c r="AY7" s="42">
        <f>INDEX([1]Data!$APM$19:$AXH$20,2,MATCH(AY5,[1]Data!$APM$19:$AXH$19,))</f>
        <v>22500</v>
      </c>
      <c r="AZ7" s="42">
        <f>INDEX([1]Data!$APM$19:$AXH$20,2,MATCH(AZ5,[1]Data!$APM$19:$AXH$19,))</f>
        <v>22500</v>
      </c>
      <c r="BA7" s="42">
        <f>INDEX([1]Data!$APM$19:$AXH$20,2,MATCH(BA5,[1]Data!$APM$19:$AXH$19,))</f>
        <v>22500</v>
      </c>
      <c r="BB7" s="42">
        <f>INDEX([1]Data!$APM$19:$AXH$20,2,MATCH(BB5,[1]Data!$APM$19:$AXH$19,))</f>
        <v>23500</v>
      </c>
      <c r="BC7" s="42">
        <f>INDEX([1]Data!$APM$19:$AXH$20,2,MATCH(BC5,[1]Data!$APM$19:$AXH$19,))</f>
        <v>25000</v>
      </c>
      <c r="BD7" s="42">
        <f>INDEX([1]Data!$APM$19:$AXH$20,2,MATCH(BD5,[1]Data!$APM$19:$AXH$19,))</f>
        <v>25000</v>
      </c>
      <c r="BE7" s="42">
        <f>INDEX([1]Data!$APM$19:$AXH$20,2,MATCH(BE5,[1]Data!$APM$19:$AXH$19,))</f>
        <v>23500</v>
      </c>
      <c r="BF7" s="42">
        <f>INDEX([1]Data!$APM$19:$AXH$20,2,MATCH(BF5,[1]Data!$APM$19:$AXH$19,))</f>
        <v>22500</v>
      </c>
      <c r="BG7" s="42">
        <f>INDEX([1]Data!$APM$19:$AXH$20,2,MATCH(BG5,[1]Data!$APM$19:$AXH$19,))</f>
        <v>19500</v>
      </c>
      <c r="BH7" s="42">
        <f>INDEX([1]Data!$APM$19:$AXH$20,2,MATCH(BH5,[1]Data!$APM$19:$AXH$19,))</f>
        <v>16500</v>
      </c>
      <c r="BI7" s="42">
        <f>INDEX([1]Data!$APM$19:$AXH$20,2,MATCH(BI5,[1]Data!$APM$19:$AXH$19,))</f>
        <v>16500</v>
      </c>
      <c r="BJ7" s="42">
        <f>INDEX([1]Data!$APM$19:$AXH$20,2,MATCH(BJ5,[1]Data!$APM$19:$AXH$19,))</f>
        <v>16500</v>
      </c>
      <c r="BK7" s="42">
        <f>INDEX([1]Data!$APM$19:$AXH$20,2,MATCH(BK5,[1]Data!$APM$19:$AXH$19,))</f>
        <v>16500</v>
      </c>
    </row>
    <row r="8" spans="1:63" s="53" customFormat="1" x14ac:dyDescent="0.2">
      <c r="A8" s="88">
        <v>2</v>
      </c>
      <c r="B8" s="42">
        <f t="shared" ref="B8:C8" si="0">B7+1500</f>
        <v>21100</v>
      </c>
      <c r="C8" s="42">
        <f t="shared" si="0"/>
        <v>16100</v>
      </c>
      <c r="D8" s="42">
        <f t="shared" ref="D8:M8" si="1">D7+1500</f>
        <v>16100</v>
      </c>
      <c r="E8" s="42">
        <f t="shared" ref="E8" si="2">E7+1500</f>
        <v>16100</v>
      </c>
      <c r="F8" s="42">
        <f t="shared" ref="F8:H8" si="3">F7+1500</f>
        <v>16100</v>
      </c>
      <c r="G8" s="42">
        <f t="shared" ref="G8" si="4">G7+1500</f>
        <v>21100</v>
      </c>
      <c r="H8" s="42">
        <f t="shared" si="3"/>
        <v>16100</v>
      </c>
      <c r="I8" s="42">
        <f t="shared" ref="I8:K8" si="5">I7+1500</f>
        <v>18100</v>
      </c>
      <c r="J8" s="42">
        <f t="shared" ref="J8" si="6">J7+1500</f>
        <v>18100</v>
      </c>
      <c r="K8" s="42">
        <f t="shared" si="5"/>
        <v>18100</v>
      </c>
      <c r="L8" s="42">
        <f t="shared" ref="L8" si="7">L7+1500</f>
        <v>18100</v>
      </c>
      <c r="M8" s="42">
        <f t="shared" si="1"/>
        <v>20100</v>
      </c>
      <c r="N8" s="42">
        <f t="shared" ref="N8" si="8">N7+1500</f>
        <v>14000</v>
      </c>
      <c r="O8" s="42">
        <f t="shared" ref="O8:P8" si="9">O7+1500</f>
        <v>11400</v>
      </c>
      <c r="P8" s="42">
        <f t="shared" si="9"/>
        <v>12100</v>
      </c>
      <c r="Q8" s="42">
        <f t="shared" ref="Q8:R8" si="10">Q7+1500</f>
        <v>11400</v>
      </c>
      <c r="R8" s="42">
        <f t="shared" si="10"/>
        <v>12100</v>
      </c>
      <c r="S8" s="42">
        <f t="shared" ref="S8:AA8" si="11">S7+1500</f>
        <v>10700</v>
      </c>
      <c r="T8" s="42">
        <f t="shared" ref="T8:U8" si="12">T7+1500</f>
        <v>10000</v>
      </c>
      <c r="U8" s="42">
        <f t="shared" si="12"/>
        <v>10700</v>
      </c>
      <c r="V8" s="42">
        <f t="shared" ref="V8:W8" si="13">V7+1500</f>
        <v>10000</v>
      </c>
      <c r="W8" s="42">
        <f t="shared" si="13"/>
        <v>11400</v>
      </c>
      <c r="X8" s="42">
        <f t="shared" ref="X8:Y8" si="14">X7+1500</f>
        <v>11400</v>
      </c>
      <c r="Y8" s="42">
        <f t="shared" si="14"/>
        <v>11400</v>
      </c>
      <c r="Z8" s="42">
        <f t="shared" ref="Z8" si="15">Z7+1500</f>
        <v>10000</v>
      </c>
      <c r="AA8" s="42">
        <f t="shared" si="11"/>
        <v>10200</v>
      </c>
      <c r="AB8" s="42">
        <f t="shared" ref="AB8:AC8" si="16">AB7+1500</f>
        <v>11100</v>
      </c>
      <c r="AC8" s="42">
        <f t="shared" si="16"/>
        <v>10200</v>
      </c>
      <c r="AD8" s="42">
        <f t="shared" ref="AD8" si="17">AD7+1500</f>
        <v>11100</v>
      </c>
      <c r="AE8" s="42">
        <f t="shared" ref="AE8:AH8" si="18">AE7+1500</f>
        <v>12000</v>
      </c>
      <c r="AF8" s="42">
        <f t="shared" ref="AF8:AG8" si="19">AF7+1500</f>
        <v>12900</v>
      </c>
      <c r="AG8" s="42">
        <f t="shared" si="19"/>
        <v>16100</v>
      </c>
      <c r="AH8" s="42">
        <f t="shared" si="18"/>
        <v>19300</v>
      </c>
      <c r="AI8" s="42">
        <f t="shared" ref="AI8" si="20">AI7+1500</f>
        <v>20900</v>
      </c>
      <c r="AJ8" s="42">
        <f t="shared" ref="AJ8:AQ8" si="21">AJ7+2000</f>
        <v>24500</v>
      </c>
      <c r="AK8" s="42">
        <f t="shared" si="21"/>
        <v>43000</v>
      </c>
      <c r="AL8" s="42">
        <f t="shared" si="21"/>
        <v>52000</v>
      </c>
      <c r="AM8" s="42">
        <f t="shared" ref="AM8" si="22">AM7+2000</f>
        <v>47500</v>
      </c>
      <c r="AN8" s="42">
        <f t="shared" si="21"/>
        <v>38500</v>
      </c>
      <c r="AO8" s="42">
        <f t="shared" si="21"/>
        <v>34000</v>
      </c>
      <c r="AP8" s="42">
        <f t="shared" si="21"/>
        <v>24500</v>
      </c>
      <c r="AQ8" s="42">
        <f t="shared" si="21"/>
        <v>24500</v>
      </c>
      <c r="AR8" s="42">
        <f t="shared" ref="AR8:BK8" si="23">AR7+1700</f>
        <v>19700</v>
      </c>
      <c r="AS8" s="42">
        <f t="shared" si="23"/>
        <v>21200</v>
      </c>
      <c r="AT8" s="42">
        <f t="shared" si="23"/>
        <v>19700</v>
      </c>
      <c r="AU8" s="42">
        <f t="shared" si="23"/>
        <v>19700</v>
      </c>
      <c r="AV8" s="42">
        <f t="shared" ref="AV8" si="24">AV7+1700</f>
        <v>21200</v>
      </c>
      <c r="AW8" s="42">
        <f t="shared" si="23"/>
        <v>24200</v>
      </c>
      <c r="AX8" s="42">
        <f t="shared" si="23"/>
        <v>24200</v>
      </c>
      <c r="AY8" s="42">
        <f t="shared" si="23"/>
        <v>24200</v>
      </c>
      <c r="AZ8" s="42">
        <f t="shared" si="23"/>
        <v>24200</v>
      </c>
      <c r="BA8" s="42">
        <f t="shared" si="23"/>
        <v>24200</v>
      </c>
      <c r="BB8" s="42">
        <f t="shared" si="23"/>
        <v>25200</v>
      </c>
      <c r="BC8" s="42">
        <f t="shared" si="23"/>
        <v>26700</v>
      </c>
      <c r="BD8" s="42">
        <f t="shared" si="23"/>
        <v>26700</v>
      </c>
      <c r="BE8" s="42">
        <f t="shared" si="23"/>
        <v>25200</v>
      </c>
      <c r="BF8" s="42">
        <f t="shared" si="23"/>
        <v>24200</v>
      </c>
      <c r="BG8" s="42">
        <f t="shared" si="23"/>
        <v>21200</v>
      </c>
      <c r="BH8" s="42">
        <f t="shared" si="23"/>
        <v>18200</v>
      </c>
      <c r="BI8" s="42">
        <f t="shared" si="23"/>
        <v>18200</v>
      </c>
      <c r="BJ8" s="42">
        <f t="shared" si="23"/>
        <v>18200</v>
      </c>
      <c r="BK8" s="42">
        <f t="shared" si="23"/>
        <v>18200</v>
      </c>
    </row>
    <row r="9" spans="1:63"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row>
    <row r="10" spans="1:63" s="53" customFormat="1" x14ac:dyDescent="0.2">
      <c r="A10" s="187">
        <v>1</v>
      </c>
      <c r="B10" s="42">
        <f t="shared" ref="B10:C10" si="25">B7+1000</f>
        <v>20600</v>
      </c>
      <c r="C10" s="42">
        <f t="shared" si="25"/>
        <v>15600</v>
      </c>
      <c r="D10" s="42">
        <f t="shared" ref="D10:M10" si="26">D7+1000</f>
        <v>15600</v>
      </c>
      <c r="E10" s="42">
        <f t="shared" ref="E10" si="27">E7+1000</f>
        <v>15600</v>
      </c>
      <c r="F10" s="42">
        <f t="shared" ref="F10:H10" si="28">F7+1000</f>
        <v>15600</v>
      </c>
      <c r="G10" s="42">
        <f t="shared" ref="G10" si="29">G7+1000</f>
        <v>20600</v>
      </c>
      <c r="H10" s="42">
        <f t="shared" si="28"/>
        <v>15600</v>
      </c>
      <c r="I10" s="42">
        <f t="shared" ref="I10:K10" si="30">I7+1000</f>
        <v>17600</v>
      </c>
      <c r="J10" s="42">
        <f t="shared" ref="J10" si="31">J7+1000</f>
        <v>17600</v>
      </c>
      <c r="K10" s="42">
        <f t="shared" si="30"/>
        <v>17600</v>
      </c>
      <c r="L10" s="42">
        <f t="shared" ref="L10" si="32">L7+1000</f>
        <v>17600</v>
      </c>
      <c r="M10" s="42">
        <f t="shared" si="26"/>
        <v>19600</v>
      </c>
      <c r="N10" s="42">
        <f t="shared" ref="N10" si="33">N7+1000</f>
        <v>13500</v>
      </c>
      <c r="O10" s="42">
        <f t="shared" ref="O10:P10" si="34">O7+1000</f>
        <v>10900</v>
      </c>
      <c r="P10" s="42">
        <f t="shared" si="34"/>
        <v>11600</v>
      </c>
      <c r="Q10" s="42">
        <f t="shared" ref="Q10:R10" si="35">Q7+1000</f>
        <v>10900</v>
      </c>
      <c r="R10" s="42">
        <f t="shared" si="35"/>
        <v>11600</v>
      </c>
      <c r="S10" s="42">
        <f t="shared" ref="S10:AA10" si="36">S7+1000</f>
        <v>10200</v>
      </c>
      <c r="T10" s="42">
        <f t="shared" ref="T10:U10" si="37">T7+1000</f>
        <v>9500</v>
      </c>
      <c r="U10" s="42">
        <f t="shared" si="37"/>
        <v>10200</v>
      </c>
      <c r="V10" s="42">
        <f t="shared" ref="V10:W10" si="38">V7+1000</f>
        <v>9500</v>
      </c>
      <c r="W10" s="42">
        <f t="shared" si="38"/>
        <v>10900</v>
      </c>
      <c r="X10" s="42">
        <f t="shared" ref="X10:Y10" si="39">X7+1000</f>
        <v>10900</v>
      </c>
      <c r="Y10" s="42">
        <f t="shared" si="39"/>
        <v>10900</v>
      </c>
      <c r="Z10" s="42">
        <f t="shared" ref="Z10" si="40">Z7+1000</f>
        <v>9500</v>
      </c>
      <c r="AA10" s="42">
        <f t="shared" si="36"/>
        <v>9700</v>
      </c>
      <c r="AB10" s="42">
        <f t="shared" ref="AB10:AC10" si="41">AB7+1000</f>
        <v>10600</v>
      </c>
      <c r="AC10" s="42">
        <f t="shared" si="41"/>
        <v>9700</v>
      </c>
      <c r="AD10" s="42">
        <f t="shared" ref="AD10" si="42">AD7+1000</f>
        <v>10600</v>
      </c>
      <c r="AE10" s="42">
        <f t="shared" ref="AE10:AH10" si="43">AE7+1000</f>
        <v>11500</v>
      </c>
      <c r="AF10" s="42">
        <f t="shared" ref="AF10:AG10" si="44">AF7+1000</f>
        <v>12400</v>
      </c>
      <c r="AG10" s="42">
        <f t="shared" si="44"/>
        <v>15600</v>
      </c>
      <c r="AH10" s="42">
        <f t="shared" si="43"/>
        <v>18800</v>
      </c>
      <c r="AI10" s="42">
        <f t="shared" ref="AI10" si="45">AI7+1000</f>
        <v>20400</v>
      </c>
      <c r="AJ10" s="42">
        <f t="shared" ref="AJ10:BK10" si="46">AJ7+2000</f>
        <v>24500</v>
      </c>
      <c r="AK10" s="42">
        <f t="shared" si="46"/>
        <v>43000</v>
      </c>
      <c r="AL10" s="42">
        <f t="shared" si="46"/>
        <v>52000</v>
      </c>
      <c r="AM10" s="42">
        <f t="shared" ref="AM10" si="47">AM7+2000</f>
        <v>47500</v>
      </c>
      <c r="AN10" s="42">
        <f t="shared" si="46"/>
        <v>38500</v>
      </c>
      <c r="AO10" s="42">
        <f t="shared" si="46"/>
        <v>34000</v>
      </c>
      <c r="AP10" s="42">
        <f t="shared" si="46"/>
        <v>24500</v>
      </c>
      <c r="AQ10" s="42">
        <f t="shared" si="46"/>
        <v>24500</v>
      </c>
      <c r="AR10" s="42">
        <f t="shared" si="46"/>
        <v>20000</v>
      </c>
      <c r="AS10" s="42">
        <f t="shared" si="46"/>
        <v>21500</v>
      </c>
      <c r="AT10" s="42">
        <f t="shared" si="46"/>
        <v>20000</v>
      </c>
      <c r="AU10" s="42">
        <f t="shared" si="46"/>
        <v>20000</v>
      </c>
      <c r="AV10" s="42">
        <f t="shared" ref="AV10" si="48">AV7+2000</f>
        <v>21500</v>
      </c>
      <c r="AW10" s="42">
        <f t="shared" si="46"/>
        <v>24500</v>
      </c>
      <c r="AX10" s="42">
        <f t="shared" si="46"/>
        <v>24500</v>
      </c>
      <c r="AY10" s="42">
        <f t="shared" si="46"/>
        <v>24500</v>
      </c>
      <c r="AZ10" s="42">
        <f t="shared" si="46"/>
        <v>24500</v>
      </c>
      <c r="BA10" s="42">
        <f t="shared" si="46"/>
        <v>24500</v>
      </c>
      <c r="BB10" s="42">
        <f t="shared" si="46"/>
        <v>25500</v>
      </c>
      <c r="BC10" s="42">
        <f t="shared" si="46"/>
        <v>27000</v>
      </c>
      <c r="BD10" s="42">
        <f t="shared" si="46"/>
        <v>27000</v>
      </c>
      <c r="BE10" s="42">
        <f t="shared" si="46"/>
        <v>25500</v>
      </c>
      <c r="BF10" s="42">
        <f t="shared" si="46"/>
        <v>24500</v>
      </c>
      <c r="BG10" s="42">
        <f t="shared" si="46"/>
        <v>21500</v>
      </c>
      <c r="BH10" s="42">
        <f t="shared" si="46"/>
        <v>18500</v>
      </c>
      <c r="BI10" s="42">
        <f t="shared" si="46"/>
        <v>18500</v>
      </c>
      <c r="BJ10" s="42">
        <f t="shared" si="46"/>
        <v>18500</v>
      </c>
      <c r="BK10" s="42">
        <f t="shared" si="46"/>
        <v>18500</v>
      </c>
    </row>
    <row r="11" spans="1:63" s="53" customFormat="1" x14ac:dyDescent="0.2">
      <c r="A11" s="187">
        <v>2</v>
      </c>
      <c r="B11" s="42">
        <f t="shared" ref="B11:C11" si="49">B10+1500</f>
        <v>22100</v>
      </c>
      <c r="C11" s="42">
        <f t="shared" si="49"/>
        <v>17100</v>
      </c>
      <c r="D11" s="42">
        <f t="shared" ref="D11:M11" si="50">D10+1500</f>
        <v>17100</v>
      </c>
      <c r="E11" s="42">
        <f t="shared" ref="E11" si="51">E10+1500</f>
        <v>17100</v>
      </c>
      <c r="F11" s="42">
        <f t="shared" ref="F11:H11" si="52">F10+1500</f>
        <v>17100</v>
      </c>
      <c r="G11" s="42">
        <f t="shared" ref="G11" si="53">G10+1500</f>
        <v>22100</v>
      </c>
      <c r="H11" s="42">
        <f t="shared" si="52"/>
        <v>17100</v>
      </c>
      <c r="I11" s="42">
        <f t="shared" ref="I11:K11" si="54">I10+1500</f>
        <v>19100</v>
      </c>
      <c r="J11" s="42">
        <f t="shared" ref="J11" si="55">J10+1500</f>
        <v>19100</v>
      </c>
      <c r="K11" s="42">
        <f t="shared" si="54"/>
        <v>19100</v>
      </c>
      <c r="L11" s="42">
        <f t="shared" ref="L11" si="56">L10+1500</f>
        <v>19100</v>
      </c>
      <c r="M11" s="42">
        <f t="shared" si="50"/>
        <v>21100</v>
      </c>
      <c r="N11" s="42">
        <f t="shared" ref="N11" si="57">N10+1500</f>
        <v>15000</v>
      </c>
      <c r="O11" s="42">
        <f t="shared" ref="O11:P11" si="58">O10+1500</f>
        <v>12400</v>
      </c>
      <c r="P11" s="42">
        <f t="shared" si="58"/>
        <v>13100</v>
      </c>
      <c r="Q11" s="42">
        <f t="shared" ref="Q11:R11" si="59">Q10+1500</f>
        <v>12400</v>
      </c>
      <c r="R11" s="42">
        <f t="shared" si="59"/>
        <v>13100</v>
      </c>
      <c r="S11" s="42">
        <f t="shared" ref="S11:AA11" si="60">S10+1500</f>
        <v>11700</v>
      </c>
      <c r="T11" s="42">
        <f t="shared" ref="T11:U11" si="61">T10+1500</f>
        <v>11000</v>
      </c>
      <c r="U11" s="42">
        <f t="shared" si="61"/>
        <v>11700</v>
      </c>
      <c r="V11" s="42">
        <f t="shared" ref="V11:W11" si="62">V10+1500</f>
        <v>11000</v>
      </c>
      <c r="W11" s="42">
        <f t="shared" si="62"/>
        <v>12400</v>
      </c>
      <c r="X11" s="42">
        <f t="shared" ref="X11:Y11" si="63">X10+1500</f>
        <v>12400</v>
      </c>
      <c r="Y11" s="42">
        <f t="shared" si="63"/>
        <v>12400</v>
      </c>
      <c r="Z11" s="42">
        <f t="shared" ref="Z11" si="64">Z10+1500</f>
        <v>11000</v>
      </c>
      <c r="AA11" s="42">
        <f t="shared" si="60"/>
        <v>11200</v>
      </c>
      <c r="AB11" s="42">
        <f t="shared" ref="AB11:AC11" si="65">AB10+1500</f>
        <v>12100</v>
      </c>
      <c r="AC11" s="42">
        <f t="shared" si="65"/>
        <v>11200</v>
      </c>
      <c r="AD11" s="42">
        <f t="shared" ref="AD11" si="66">AD10+1500</f>
        <v>12100</v>
      </c>
      <c r="AE11" s="42">
        <f t="shared" ref="AE11:AH11" si="67">AE10+1500</f>
        <v>13000</v>
      </c>
      <c r="AF11" s="42">
        <f t="shared" ref="AF11:AG11" si="68">AF10+1500</f>
        <v>13900</v>
      </c>
      <c r="AG11" s="42">
        <f t="shared" si="68"/>
        <v>17100</v>
      </c>
      <c r="AH11" s="42">
        <f t="shared" si="67"/>
        <v>20300</v>
      </c>
      <c r="AI11" s="42">
        <f t="shared" ref="AI11" si="69">AI10+1500</f>
        <v>21900</v>
      </c>
      <c r="AJ11" s="42">
        <f t="shared" ref="AJ11:AQ11" si="70">AJ10+2000</f>
        <v>26500</v>
      </c>
      <c r="AK11" s="42">
        <f t="shared" si="70"/>
        <v>45000</v>
      </c>
      <c r="AL11" s="42">
        <f t="shared" si="70"/>
        <v>54000</v>
      </c>
      <c r="AM11" s="42">
        <f t="shared" ref="AM11" si="71">AM10+2000</f>
        <v>49500</v>
      </c>
      <c r="AN11" s="42">
        <f t="shared" si="70"/>
        <v>40500</v>
      </c>
      <c r="AO11" s="42">
        <f t="shared" si="70"/>
        <v>36000</v>
      </c>
      <c r="AP11" s="42">
        <f t="shared" si="70"/>
        <v>26500</v>
      </c>
      <c r="AQ11" s="42">
        <f t="shared" si="70"/>
        <v>26500</v>
      </c>
      <c r="AR11" s="42">
        <f t="shared" ref="AR11:BK11" si="72">AR10+1700</f>
        <v>21700</v>
      </c>
      <c r="AS11" s="42">
        <f t="shared" si="72"/>
        <v>23200</v>
      </c>
      <c r="AT11" s="42">
        <f t="shared" si="72"/>
        <v>21700</v>
      </c>
      <c r="AU11" s="42">
        <f t="shared" si="72"/>
        <v>21700</v>
      </c>
      <c r="AV11" s="42">
        <f t="shared" ref="AV11" si="73">AV10+1700</f>
        <v>23200</v>
      </c>
      <c r="AW11" s="42">
        <f t="shared" si="72"/>
        <v>26200</v>
      </c>
      <c r="AX11" s="42">
        <f t="shared" si="72"/>
        <v>26200</v>
      </c>
      <c r="AY11" s="42">
        <f t="shared" si="72"/>
        <v>26200</v>
      </c>
      <c r="AZ11" s="42">
        <f t="shared" si="72"/>
        <v>26200</v>
      </c>
      <c r="BA11" s="42">
        <f t="shared" si="72"/>
        <v>26200</v>
      </c>
      <c r="BB11" s="42">
        <f t="shared" si="72"/>
        <v>27200</v>
      </c>
      <c r="BC11" s="42">
        <f t="shared" si="72"/>
        <v>28700</v>
      </c>
      <c r="BD11" s="42">
        <f t="shared" si="72"/>
        <v>28700</v>
      </c>
      <c r="BE11" s="42">
        <f t="shared" si="72"/>
        <v>27200</v>
      </c>
      <c r="BF11" s="42">
        <f t="shared" si="72"/>
        <v>26200</v>
      </c>
      <c r="BG11" s="42">
        <f t="shared" si="72"/>
        <v>23200</v>
      </c>
      <c r="BH11" s="42">
        <f t="shared" si="72"/>
        <v>20200</v>
      </c>
      <c r="BI11" s="42">
        <f t="shared" si="72"/>
        <v>20200</v>
      </c>
      <c r="BJ11" s="42">
        <f t="shared" si="72"/>
        <v>20200</v>
      </c>
      <c r="BK11" s="42">
        <f t="shared" si="72"/>
        <v>20200</v>
      </c>
    </row>
    <row r="12" spans="1:6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row>
    <row r="13" spans="1:63" s="53" customFormat="1" x14ac:dyDescent="0.2">
      <c r="A13" s="88">
        <f>A7</f>
        <v>1</v>
      </c>
      <c r="B13" s="42">
        <f t="shared" ref="B13:C13" si="74">B7+2000</f>
        <v>21600</v>
      </c>
      <c r="C13" s="42">
        <f t="shared" si="74"/>
        <v>16600</v>
      </c>
      <c r="D13" s="42">
        <f t="shared" ref="D13:M13" si="75">D7+2000</f>
        <v>16600</v>
      </c>
      <c r="E13" s="42">
        <f t="shared" ref="E13" si="76">E7+2000</f>
        <v>16600</v>
      </c>
      <c r="F13" s="42">
        <f t="shared" ref="F13:H13" si="77">F7+2000</f>
        <v>16600</v>
      </c>
      <c r="G13" s="42">
        <f t="shared" ref="G13" si="78">G7+2000</f>
        <v>21600</v>
      </c>
      <c r="H13" s="42">
        <f t="shared" si="77"/>
        <v>16600</v>
      </c>
      <c r="I13" s="42">
        <f t="shared" ref="I13:K13" si="79">I7+2000</f>
        <v>18600</v>
      </c>
      <c r="J13" s="42">
        <f t="shared" ref="J13" si="80">J7+2000</f>
        <v>18600</v>
      </c>
      <c r="K13" s="42">
        <f t="shared" si="79"/>
        <v>18600</v>
      </c>
      <c r="L13" s="42">
        <f t="shared" ref="L13" si="81">L7+2000</f>
        <v>18600</v>
      </c>
      <c r="M13" s="42">
        <f t="shared" si="75"/>
        <v>20600</v>
      </c>
      <c r="N13" s="42">
        <f t="shared" ref="N13" si="82">N7+2000</f>
        <v>14500</v>
      </c>
      <c r="O13" s="42">
        <f t="shared" ref="O13:P13" si="83">O7+2000</f>
        <v>11900</v>
      </c>
      <c r="P13" s="42">
        <f t="shared" si="83"/>
        <v>12600</v>
      </c>
      <c r="Q13" s="42">
        <f t="shared" ref="Q13:R13" si="84">Q7+2000</f>
        <v>11900</v>
      </c>
      <c r="R13" s="42">
        <f t="shared" si="84"/>
        <v>12600</v>
      </c>
      <c r="S13" s="42">
        <f t="shared" ref="S13:AA13" si="85">S7+2000</f>
        <v>11200</v>
      </c>
      <c r="T13" s="42">
        <f t="shared" ref="T13:U13" si="86">T7+2000</f>
        <v>10500</v>
      </c>
      <c r="U13" s="42">
        <f t="shared" si="86"/>
        <v>11200</v>
      </c>
      <c r="V13" s="42">
        <f t="shared" ref="V13:W13" si="87">V7+2000</f>
        <v>10500</v>
      </c>
      <c r="W13" s="42">
        <f t="shared" si="87"/>
        <v>11900</v>
      </c>
      <c r="X13" s="42">
        <f t="shared" ref="X13:Y13" si="88">X7+2000</f>
        <v>11900</v>
      </c>
      <c r="Y13" s="42">
        <f t="shared" si="88"/>
        <v>11900</v>
      </c>
      <c r="Z13" s="42">
        <f t="shared" ref="Z13" si="89">Z7+2000</f>
        <v>10500</v>
      </c>
      <c r="AA13" s="42">
        <f t="shared" si="85"/>
        <v>10700</v>
      </c>
      <c r="AB13" s="42">
        <f t="shared" ref="AB13:AC13" si="90">AB7+2000</f>
        <v>11600</v>
      </c>
      <c r="AC13" s="42">
        <f t="shared" si="90"/>
        <v>10700</v>
      </c>
      <c r="AD13" s="42">
        <f t="shared" ref="AD13" si="91">AD7+2000</f>
        <v>11600</v>
      </c>
      <c r="AE13" s="42">
        <f t="shared" ref="AE13:AH13" si="92">AE7+2000</f>
        <v>12500</v>
      </c>
      <c r="AF13" s="42">
        <f t="shared" ref="AF13:AG13" si="93">AF7+2000</f>
        <v>13400</v>
      </c>
      <c r="AG13" s="42">
        <f t="shared" si="93"/>
        <v>16600</v>
      </c>
      <c r="AH13" s="42">
        <f t="shared" si="92"/>
        <v>19800</v>
      </c>
      <c r="AI13" s="42">
        <f t="shared" ref="AI13" si="94">AI7+2000</f>
        <v>21400</v>
      </c>
      <c r="AJ13" s="42">
        <f t="shared" ref="AJ13:BK13" si="95">AJ7+3000</f>
        <v>25500</v>
      </c>
      <c r="AK13" s="42">
        <f t="shared" si="95"/>
        <v>44000</v>
      </c>
      <c r="AL13" s="42">
        <f t="shared" si="95"/>
        <v>53000</v>
      </c>
      <c r="AM13" s="42">
        <f t="shared" ref="AM13" si="96">AM7+3000</f>
        <v>48500</v>
      </c>
      <c r="AN13" s="42">
        <f t="shared" si="95"/>
        <v>39500</v>
      </c>
      <c r="AO13" s="42">
        <f t="shared" si="95"/>
        <v>35000</v>
      </c>
      <c r="AP13" s="42">
        <f t="shared" si="95"/>
        <v>25500</v>
      </c>
      <c r="AQ13" s="42">
        <f t="shared" si="95"/>
        <v>25500</v>
      </c>
      <c r="AR13" s="42">
        <f t="shared" si="95"/>
        <v>21000</v>
      </c>
      <c r="AS13" s="42">
        <f t="shared" si="95"/>
        <v>22500</v>
      </c>
      <c r="AT13" s="42">
        <f t="shared" si="95"/>
        <v>21000</v>
      </c>
      <c r="AU13" s="42">
        <f t="shared" si="95"/>
        <v>21000</v>
      </c>
      <c r="AV13" s="42">
        <f t="shared" ref="AV13" si="97">AV7+3000</f>
        <v>22500</v>
      </c>
      <c r="AW13" s="42">
        <f t="shared" si="95"/>
        <v>25500</v>
      </c>
      <c r="AX13" s="42">
        <f t="shared" si="95"/>
        <v>25500</v>
      </c>
      <c r="AY13" s="42">
        <f t="shared" si="95"/>
        <v>25500</v>
      </c>
      <c r="AZ13" s="42">
        <f t="shared" si="95"/>
        <v>25500</v>
      </c>
      <c r="BA13" s="42">
        <f t="shared" si="95"/>
        <v>25500</v>
      </c>
      <c r="BB13" s="42">
        <f t="shared" si="95"/>
        <v>26500</v>
      </c>
      <c r="BC13" s="42">
        <f t="shared" si="95"/>
        <v>28000</v>
      </c>
      <c r="BD13" s="42">
        <f t="shared" si="95"/>
        <v>28000</v>
      </c>
      <c r="BE13" s="42">
        <f t="shared" si="95"/>
        <v>26500</v>
      </c>
      <c r="BF13" s="42">
        <f t="shared" si="95"/>
        <v>25500</v>
      </c>
      <c r="BG13" s="42">
        <f t="shared" si="95"/>
        <v>22500</v>
      </c>
      <c r="BH13" s="42">
        <f t="shared" si="95"/>
        <v>19500</v>
      </c>
      <c r="BI13" s="42">
        <f t="shared" si="95"/>
        <v>19500</v>
      </c>
      <c r="BJ13" s="42">
        <f t="shared" si="95"/>
        <v>19500</v>
      </c>
      <c r="BK13" s="42">
        <f t="shared" si="95"/>
        <v>19500</v>
      </c>
    </row>
    <row r="14" spans="1:63" s="53" customFormat="1" x14ac:dyDescent="0.2">
      <c r="A14" s="88">
        <f>A8</f>
        <v>2</v>
      </c>
      <c r="B14" s="42">
        <f t="shared" ref="B14:C14" si="98">B13+1500</f>
        <v>23100</v>
      </c>
      <c r="C14" s="42">
        <f t="shared" si="98"/>
        <v>18100</v>
      </c>
      <c r="D14" s="42">
        <f t="shared" ref="D14:M14" si="99">D13+1500</f>
        <v>18100</v>
      </c>
      <c r="E14" s="42">
        <f t="shared" ref="E14" si="100">E13+1500</f>
        <v>18100</v>
      </c>
      <c r="F14" s="42">
        <f t="shared" ref="F14:H14" si="101">F13+1500</f>
        <v>18100</v>
      </c>
      <c r="G14" s="42">
        <f t="shared" ref="G14" si="102">G13+1500</f>
        <v>23100</v>
      </c>
      <c r="H14" s="42">
        <f t="shared" si="101"/>
        <v>18100</v>
      </c>
      <c r="I14" s="42">
        <f t="shared" ref="I14:K14" si="103">I13+1500</f>
        <v>20100</v>
      </c>
      <c r="J14" s="42">
        <f t="shared" ref="J14" si="104">J13+1500</f>
        <v>20100</v>
      </c>
      <c r="K14" s="42">
        <f t="shared" si="103"/>
        <v>20100</v>
      </c>
      <c r="L14" s="42">
        <f t="shared" ref="L14" si="105">L13+1500</f>
        <v>20100</v>
      </c>
      <c r="M14" s="42">
        <f t="shared" si="99"/>
        <v>22100</v>
      </c>
      <c r="N14" s="42">
        <f t="shared" ref="N14" si="106">N13+1500</f>
        <v>16000</v>
      </c>
      <c r="O14" s="42">
        <f t="shared" ref="O14:P14" si="107">O13+1500</f>
        <v>13400</v>
      </c>
      <c r="P14" s="42">
        <f t="shared" si="107"/>
        <v>14100</v>
      </c>
      <c r="Q14" s="42">
        <f t="shared" ref="Q14:R14" si="108">Q13+1500</f>
        <v>13400</v>
      </c>
      <c r="R14" s="42">
        <f t="shared" si="108"/>
        <v>14100</v>
      </c>
      <c r="S14" s="42">
        <f t="shared" ref="S14:AA14" si="109">S13+1500</f>
        <v>12700</v>
      </c>
      <c r="T14" s="42">
        <f t="shared" ref="T14:U14" si="110">T13+1500</f>
        <v>12000</v>
      </c>
      <c r="U14" s="42">
        <f t="shared" si="110"/>
        <v>12700</v>
      </c>
      <c r="V14" s="42">
        <f t="shared" ref="V14:W14" si="111">V13+1500</f>
        <v>12000</v>
      </c>
      <c r="W14" s="42">
        <f t="shared" si="111"/>
        <v>13400</v>
      </c>
      <c r="X14" s="42">
        <f t="shared" ref="X14:Y14" si="112">X13+1500</f>
        <v>13400</v>
      </c>
      <c r="Y14" s="42">
        <f t="shared" si="112"/>
        <v>13400</v>
      </c>
      <c r="Z14" s="42">
        <f t="shared" ref="Z14" si="113">Z13+1500</f>
        <v>12000</v>
      </c>
      <c r="AA14" s="42">
        <f t="shared" si="109"/>
        <v>12200</v>
      </c>
      <c r="AB14" s="42">
        <f t="shared" ref="AB14:AC14" si="114">AB13+1500</f>
        <v>13100</v>
      </c>
      <c r="AC14" s="42">
        <f t="shared" si="114"/>
        <v>12200</v>
      </c>
      <c r="AD14" s="42">
        <f t="shared" ref="AD14" si="115">AD13+1500</f>
        <v>13100</v>
      </c>
      <c r="AE14" s="42">
        <f t="shared" ref="AE14:AH14" si="116">AE13+1500</f>
        <v>14000</v>
      </c>
      <c r="AF14" s="42">
        <f t="shared" ref="AF14:AG14" si="117">AF13+1500</f>
        <v>14900</v>
      </c>
      <c r="AG14" s="42">
        <f t="shared" si="117"/>
        <v>18100</v>
      </c>
      <c r="AH14" s="42">
        <f t="shared" si="116"/>
        <v>21300</v>
      </c>
      <c r="AI14" s="42">
        <f t="shared" ref="AI14" si="118">AI13+1500</f>
        <v>22900</v>
      </c>
      <c r="AJ14" s="42">
        <f t="shared" ref="AJ14:AQ14" si="119">AJ13+2000</f>
        <v>27500</v>
      </c>
      <c r="AK14" s="42">
        <f t="shared" si="119"/>
        <v>46000</v>
      </c>
      <c r="AL14" s="42">
        <f t="shared" si="119"/>
        <v>55000</v>
      </c>
      <c r="AM14" s="42">
        <f t="shared" ref="AM14" si="120">AM13+2000</f>
        <v>50500</v>
      </c>
      <c r="AN14" s="42">
        <f t="shared" si="119"/>
        <v>41500</v>
      </c>
      <c r="AO14" s="42">
        <f t="shared" si="119"/>
        <v>37000</v>
      </c>
      <c r="AP14" s="42">
        <f t="shared" si="119"/>
        <v>27500</v>
      </c>
      <c r="AQ14" s="42">
        <f t="shared" si="119"/>
        <v>27500</v>
      </c>
      <c r="AR14" s="42">
        <f t="shared" ref="AR14:BK14" si="121">AR13+1700</f>
        <v>22700</v>
      </c>
      <c r="AS14" s="42">
        <f t="shared" si="121"/>
        <v>24200</v>
      </c>
      <c r="AT14" s="42">
        <f t="shared" si="121"/>
        <v>22700</v>
      </c>
      <c r="AU14" s="42">
        <f t="shared" si="121"/>
        <v>22700</v>
      </c>
      <c r="AV14" s="42">
        <f t="shared" ref="AV14" si="122">AV13+1700</f>
        <v>24200</v>
      </c>
      <c r="AW14" s="42">
        <f t="shared" si="121"/>
        <v>27200</v>
      </c>
      <c r="AX14" s="42">
        <f t="shared" si="121"/>
        <v>27200</v>
      </c>
      <c r="AY14" s="42">
        <f t="shared" si="121"/>
        <v>27200</v>
      </c>
      <c r="AZ14" s="42">
        <f t="shared" si="121"/>
        <v>27200</v>
      </c>
      <c r="BA14" s="42">
        <f t="shared" si="121"/>
        <v>27200</v>
      </c>
      <c r="BB14" s="42">
        <f t="shared" si="121"/>
        <v>28200</v>
      </c>
      <c r="BC14" s="42">
        <f t="shared" si="121"/>
        <v>29700</v>
      </c>
      <c r="BD14" s="42">
        <f t="shared" si="121"/>
        <v>29700</v>
      </c>
      <c r="BE14" s="42">
        <f t="shared" si="121"/>
        <v>28200</v>
      </c>
      <c r="BF14" s="42">
        <f t="shared" si="121"/>
        <v>27200</v>
      </c>
      <c r="BG14" s="42">
        <f t="shared" si="121"/>
        <v>24200</v>
      </c>
      <c r="BH14" s="42">
        <f t="shared" si="121"/>
        <v>21200</v>
      </c>
      <c r="BI14" s="42">
        <f t="shared" si="121"/>
        <v>21200</v>
      </c>
      <c r="BJ14" s="42">
        <f t="shared" si="121"/>
        <v>21200</v>
      </c>
      <c r="BK14" s="42">
        <f t="shared" si="121"/>
        <v>21200</v>
      </c>
    </row>
    <row r="15" spans="1:6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row>
    <row r="16" spans="1:63" s="53" customFormat="1" x14ac:dyDescent="0.2">
      <c r="A16" s="88">
        <f>A7</f>
        <v>1</v>
      </c>
      <c r="B16" s="42">
        <f t="shared" ref="B16:C16" si="123">B14</f>
        <v>23100</v>
      </c>
      <c r="C16" s="42">
        <f t="shared" si="123"/>
        <v>18100</v>
      </c>
      <c r="D16" s="42">
        <f t="shared" ref="D16:M16" si="124">D14</f>
        <v>18100</v>
      </c>
      <c r="E16" s="42">
        <f t="shared" ref="E16" si="125">E14</f>
        <v>18100</v>
      </c>
      <c r="F16" s="42">
        <f t="shared" ref="F16:H16" si="126">F14</f>
        <v>18100</v>
      </c>
      <c r="G16" s="42">
        <f t="shared" ref="G16" si="127">G14</f>
        <v>23100</v>
      </c>
      <c r="H16" s="42">
        <f t="shared" si="126"/>
        <v>18100</v>
      </c>
      <c r="I16" s="42">
        <f t="shared" ref="I16:K16" si="128">I14</f>
        <v>20100</v>
      </c>
      <c r="J16" s="42">
        <f t="shared" ref="J16" si="129">J14</f>
        <v>20100</v>
      </c>
      <c r="K16" s="42">
        <f t="shared" si="128"/>
        <v>20100</v>
      </c>
      <c r="L16" s="42">
        <f t="shared" ref="L16" si="130">L14</f>
        <v>20100</v>
      </c>
      <c r="M16" s="42">
        <f t="shared" si="124"/>
        <v>22100</v>
      </c>
      <c r="N16" s="42">
        <f t="shared" ref="N16" si="131">N14</f>
        <v>16000</v>
      </c>
      <c r="O16" s="42">
        <f t="shared" ref="O16:P16" si="132">O14</f>
        <v>13400</v>
      </c>
      <c r="P16" s="42">
        <f t="shared" si="132"/>
        <v>14100</v>
      </c>
      <c r="Q16" s="42">
        <f t="shared" ref="Q16:R16" si="133">Q14</f>
        <v>13400</v>
      </c>
      <c r="R16" s="42">
        <f t="shared" si="133"/>
        <v>14100</v>
      </c>
      <c r="S16" s="42">
        <f t="shared" ref="S16:AA16" si="134">S14</f>
        <v>12700</v>
      </c>
      <c r="T16" s="42">
        <f t="shared" ref="T16:U16" si="135">T14</f>
        <v>12000</v>
      </c>
      <c r="U16" s="42">
        <f t="shared" si="135"/>
        <v>12700</v>
      </c>
      <c r="V16" s="42">
        <f t="shared" ref="V16:W16" si="136">V14</f>
        <v>12000</v>
      </c>
      <c r="W16" s="42">
        <f t="shared" si="136"/>
        <v>13400</v>
      </c>
      <c r="X16" s="42">
        <f t="shared" ref="X16:Y16" si="137">X14</f>
        <v>13400</v>
      </c>
      <c r="Y16" s="42">
        <f t="shared" si="137"/>
        <v>13400</v>
      </c>
      <c r="Z16" s="42">
        <f t="shared" ref="Z16" si="138">Z14</f>
        <v>12000</v>
      </c>
      <c r="AA16" s="42">
        <f t="shared" si="134"/>
        <v>12200</v>
      </c>
      <c r="AB16" s="42">
        <f t="shared" ref="AB16:AC16" si="139">AB14</f>
        <v>13100</v>
      </c>
      <c r="AC16" s="42">
        <f t="shared" si="139"/>
        <v>12200</v>
      </c>
      <c r="AD16" s="42">
        <f t="shared" ref="AD16" si="140">AD14</f>
        <v>13100</v>
      </c>
      <c r="AE16" s="42">
        <f t="shared" ref="AE16:AH16" si="141">AE14</f>
        <v>14000</v>
      </c>
      <c r="AF16" s="42">
        <f t="shared" ref="AF16:AG16" si="142">AF14</f>
        <v>14900</v>
      </c>
      <c r="AG16" s="42">
        <f t="shared" si="142"/>
        <v>18100</v>
      </c>
      <c r="AH16" s="42">
        <f t="shared" si="141"/>
        <v>21300</v>
      </c>
      <c r="AI16" s="42">
        <f t="shared" ref="AI16" si="143">AI14</f>
        <v>22900</v>
      </c>
      <c r="AJ16" s="42">
        <f t="shared" ref="AJ16:AK16" si="144">AJ14</f>
        <v>27500</v>
      </c>
      <c r="AK16" s="42">
        <f t="shared" si="144"/>
        <v>46000</v>
      </c>
      <c r="AL16" s="42">
        <f t="shared" ref="AL16:AN16" si="145">AL14</f>
        <v>55000</v>
      </c>
      <c r="AM16" s="42">
        <f t="shared" ref="AM16" si="146">AM14</f>
        <v>50500</v>
      </c>
      <c r="AN16" s="42">
        <f t="shared" si="145"/>
        <v>41500</v>
      </c>
      <c r="AO16" s="42">
        <f t="shared" ref="AO16:AQ16" si="147">AO14</f>
        <v>37000</v>
      </c>
      <c r="AP16" s="42">
        <f t="shared" si="147"/>
        <v>27500</v>
      </c>
      <c r="AQ16" s="42">
        <f t="shared" si="147"/>
        <v>27500</v>
      </c>
      <c r="AR16" s="42">
        <f t="shared" ref="AR16:AS16" si="148">AR14</f>
        <v>22700</v>
      </c>
      <c r="AS16" s="42">
        <f t="shared" si="148"/>
        <v>24200</v>
      </c>
      <c r="AT16" s="42">
        <f t="shared" ref="AT16:AU16" si="149">AT14</f>
        <v>22700</v>
      </c>
      <c r="AU16" s="42">
        <f t="shared" si="149"/>
        <v>22700</v>
      </c>
      <c r="AV16" s="42">
        <f t="shared" ref="AV16" si="150">AV14</f>
        <v>24200</v>
      </c>
      <c r="AW16" s="42">
        <f t="shared" ref="AW16:AX16" si="151">AW14</f>
        <v>27200</v>
      </c>
      <c r="AX16" s="42">
        <f t="shared" si="151"/>
        <v>27200</v>
      </c>
      <c r="AY16" s="42">
        <f t="shared" ref="AY16:AZ16" si="152">AY14</f>
        <v>27200</v>
      </c>
      <c r="AZ16" s="42">
        <f t="shared" si="152"/>
        <v>27200</v>
      </c>
      <c r="BA16" s="42">
        <f t="shared" ref="BA16:BB16" si="153">BA14</f>
        <v>27200</v>
      </c>
      <c r="BB16" s="42">
        <f t="shared" si="153"/>
        <v>28200</v>
      </c>
      <c r="BC16" s="42">
        <f t="shared" ref="BC16" si="154">BC14</f>
        <v>29700</v>
      </c>
      <c r="BD16" s="42">
        <f t="shared" ref="BD16" si="155">BD14</f>
        <v>29700</v>
      </c>
      <c r="BE16" s="42">
        <f t="shared" ref="BE16:BG16" si="156">BE14</f>
        <v>28200</v>
      </c>
      <c r="BF16" s="42">
        <f t="shared" si="156"/>
        <v>27200</v>
      </c>
      <c r="BG16" s="42">
        <f t="shared" si="156"/>
        <v>24200</v>
      </c>
      <c r="BH16" s="42">
        <f t="shared" ref="BH16:BI16" si="157">BH14</f>
        <v>21200</v>
      </c>
      <c r="BI16" s="42">
        <f t="shared" si="157"/>
        <v>21200</v>
      </c>
      <c r="BJ16" s="42">
        <f t="shared" ref="BJ16:BK16" si="158">BJ14</f>
        <v>21200</v>
      </c>
      <c r="BK16" s="42">
        <f t="shared" si="158"/>
        <v>21200</v>
      </c>
    </row>
    <row r="17" spans="1:63" s="53" customFormat="1" x14ac:dyDescent="0.2">
      <c r="A17" s="88">
        <f>A8</f>
        <v>2</v>
      </c>
      <c r="B17" s="42">
        <f t="shared" ref="B17:C17" si="159">B16+1500</f>
        <v>24600</v>
      </c>
      <c r="C17" s="42">
        <f t="shared" si="159"/>
        <v>19600</v>
      </c>
      <c r="D17" s="42">
        <f t="shared" ref="D17:M17" si="160">D16+1500</f>
        <v>19600</v>
      </c>
      <c r="E17" s="42">
        <f t="shared" ref="E17" si="161">E16+1500</f>
        <v>19600</v>
      </c>
      <c r="F17" s="42">
        <f t="shared" ref="F17:H17" si="162">F16+1500</f>
        <v>19600</v>
      </c>
      <c r="G17" s="42">
        <f t="shared" ref="G17" si="163">G16+1500</f>
        <v>24600</v>
      </c>
      <c r="H17" s="42">
        <f t="shared" si="162"/>
        <v>19600</v>
      </c>
      <c r="I17" s="42">
        <f t="shared" ref="I17:K17" si="164">I16+1500</f>
        <v>21600</v>
      </c>
      <c r="J17" s="42">
        <f t="shared" ref="J17" si="165">J16+1500</f>
        <v>21600</v>
      </c>
      <c r="K17" s="42">
        <f t="shared" si="164"/>
        <v>21600</v>
      </c>
      <c r="L17" s="42">
        <f t="shared" ref="L17" si="166">L16+1500</f>
        <v>21600</v>
      </c>
      <c r="M17" s="42">
        <f t="shared" si="160"/>
        <v>23600</v>
      </c>
      <c r="N17" s="42">
        <f t="shared" ref="N17" si="167">N16+1500</f>
        <v>17500</v>
      </c>
      <c r="O17" s="42">
        <f t="shared" ref="O17:P17" si="168">O16+1500</f>
        <v>14900</v>
      </c>
      <c r="P17" s="42">
        <f t="shared" si="168"/>
        <v>15600</v>
      </c>
      <c r="Q17" s="42">
        <f t="shared" ref="Q17:R17" si="169">Q16+1500</f>
        <v>14900</v>
      </c>
      <c r="R17" s="42">
        <f t="shared" si="169"/>
        <v>15600</v>
      </c>
      <c r="S17" s="42">
        <f t="shared" ref="S17:AA17" si="170">S16+1500</f>
        <v>14200</v>
      </c>
      <c r="T17" s="42">
        <f t="shared" ref="T17:U17" si="171">T16+1500</f>
        <v>13500</v>
      </c>
      <c r="U17" s="42">
        <f t="shared" si="171"/>
        <v>14200</v>
      </c>
      <c r="V17" s="42">
        <f t="shared" ref="V17:W17" si="172">V16+1500</f>
        <v>13500</v>
      </c>
      <c r="W17" s="42">
        <f t="shared" si="172"/>
        <v>14900</v>
      </c>
      <c r="X17" s="42">
        <f t="shared" ref="X17:Y17" si="173">X16+1500</f>
        <v>14900</v>
      </c>
      <c r="Y17" s="42">
        <f t="shared" si="173"/>
        <v>14900</v>
      </c>
      <c r="Z17" s="42">
        <f t="shared" ref="Z17" si="174">Z16+1500</f>
        <v>13500</v>
      </c>
      <c r="AA17" s="42">
        <f t="shared" si="170"/>
        <v>13700</v>
      </c>
      <c r="AB17" s="42">
        <f t="shared" ref="AB17:AC17" si="175">AB16+1500</f>
        <v>14600</v>
      </c>
      <c r="AC17" s="42">
        <f t="shared" si="175"/>
        <v>13700</v>
      </c>
      <c r="AD17" s="42">
        <f t="shared" ref="AD17" si="176">AD16+1500</f>
        <v>14600</v>
      </c>
      <c r="AE17" s="42">
        <f t="shared" ref="AE17:AH17" si="177">AE16+1500</f>
        <v>15500</v>
      </c>
      <c r="AF17" s="42">
        <f t="shared" ref="AF17:AG17" si="178">AF16+1500</f>
        <v>16400</v>
      </c>
      <c r="AG17" s="42">
        <f t="shared" si="178"/>
        <v>19600</v>
      </c>
      <c r="AH17" s="42">
        <f t="shared" si="177"/>
        <v>22800</v>
      </c>
      <c r="AI17" s="42">
        <f t="shared" ref="AI17" si="179">AI16+1500</f>
        <v>24400</v>
      </c>
      <c r="AJ17" s="42">
        <f t="shared" ref="AJ17:AQ17" si="180">AJ16+2000</f>
        <v>29500</v>
      </c>
      <c r="AK17" s="42">
        <f t="shared" si="180"/>
        <v>48000</v>
      </c>
      <c r="AL17" s="42">
        <f t="shared" si="180"/>
        <v>57000</v>
      </c>
      <c r="AM17" s="42">
        <f t="shared" ref="AM17" si="181">AM16+2000</f>
        <v>52500</v>
      </c>
      <c r="AN17" s="42">
        <f t="shared" si="180"/>
        <v>43500</v>
      </c>
      <c r="AO17" s="42">
        <f t="shared" si="180"/>
        <v>39000</v>
      </c>
      <c r="AP17" s="42">
        <f t="shared" si="180"/>
        <v>29500</v>
      </c>
      <c r="AQ17" s="42">
        <f t="shared" si="180"/>
        <v>29500</v>
      </c>
      <c r="AR17" s="42">
        <f t="shared" ref="AR17:BK17" si="182">AR16+1700</f>
        <v>24400</v>
      </c>
      <c r="AS17" s="42">
        <f t="shared" si="182"/>
        <v>25900</v>
      </c>
      <c r="AT17" s="42">
        <f t="shared" si="182"/>
        <v>24400</v>
      </c>
      <c r="AU17" s="42">
        <f t="shared" si="182"/>
        <v>24400</v>
      </c>
      <c r="AV17" s="42">
        <f t="shared" ref="AV17" si="183">AV16+1700</f>
        <v>25900</v>
      </c>
      <c r="AW17" s="42">
        <f t="shared" si="182"/>
        <v>28900</v>
      </c>
      <c r="AX17" s="42">
        <f t="shared" si="182"/>
        <v>28900</v>
      </c>
      <c r="AY17" s="42">
        <f t="shared" si="182"/>
        <v>28900</v>
      </c>
      <c r="AZ17" s="42">
        <f t="shared" si="182"/>
        <v>28900</v>
      </c>
      <c r="BA17" s="42">
        <f t="shared" si="182"/>
        <v>28900</v>
      </c>
      <c r="BB17" s="42">
        <f t="shared" si="182"/>
        <v>29900</v>
      </c>
      <c r="BC17" s="42">
        <f t="shared" si="182"/>
        <v>31400</v>
      </c>
      <c r="BD17" s="42">
        <f t="shared" si="182"/>
        <v>31400</v>
      </c>
      <c r="BE17" s="42">
        <f t="shared" si="182"/>
        <v>29900</v>
      </c>
      <c r="BF17" s="42">
        <f t="shared" si="182"/>
        <v>28900</v>
      </c>
      <c r="BG17" s="42">
        <f t="shared" si="182"/>
        <v>25900</v>
      </c>
      <c r="BH17" s="42">
        <f t="shared" si="182"/>
        <v>22900</v>
      </c>
      <c r="BI17" s="42">
        <f t="shared" si="182"/>
        <v>22900</v>
      </c>
      <c r="BJ17" s="42">
        <f t="shared" si="182"/>
        <v>22900</v>
      </c>
      <c r="BK17" s="42">
        <f t="shared" si="182"/>
        <v>22900</v>
      </c>
    </row>
    <row r="18" spans="1:6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row>
    <row r="19" spans="1:63" s="53" customFormat="1" x14ac:dyDescent="0.2">
      <c r="A19" s="88">
        <f>A7</f>
        <v>1</v>
      </c>
      <c r="B19" s="42">
        <f t="shared" ref="B19:C19" si="184">B16+16500</f>
        <v>39600</v>
      </c>
      <c r="C19" s="42">
        <f t="shared" si="184"/>
        <v>34600</v>
      </c>
      <c r="D19" s="42">
        <f t="shared" ref="D19:M19" si="185">D16+16500</f>
        <v>34600</v>
      </c>
      <c r="E19" s="42">
        <f t="shared" ref="E19" si="186">E16+16500</f>
        <v>34600</v>
      </c>
      <c r="F19" s="42">
        <f t="shared" ref="F19:H19" si="187">F16+16500</f>
        <v>34600</v>
      </c>
      <c r="G19" s="42">
        <f t="shared" ref="G19" si="188">G16+16500</f>
        <v>39600</v>
      </c>
      <c r="H19" s="42">
        <f t="shared" si="187"/>
        <v>34600</v>
      </c>
      <c r="I19" s="42">
        <f t="shared" ref="I19:K19" si="189">I16+16500</f>
        <v>36600</v>
      </c>
      <c r="J19" s="42">
        <f t="shared" ref="J19" si="190">J16+16500</f>
        <v>36600</v>
      </c>
      <c r="K19" s="42">
        <f t="shared" si="189"/>
        <v>36600</v>
      </c>
      <c r="L19" s="42">
        <f t="shared" ref="L19" si="191">L16+16500</f>
        <v>36600</v>
      </c>
      <c r="M19" s="42">
        <f t="shared" si="185"/>
        <v>38600</v>
      </c>
      <c r="N19" s="42">
        <f t="shared" ref="N19" si="192">N16+16500</f>
        <v>32500</v>
      </c>
      <c r="O19" s="42">
        <f t="shared" ref="O19:P19" si="193">O16+16500</f>
        <v>29900</v>
      </c>
      <c r="P19" s="42">
        <f t="shared" si="193"/>
        <v>30600</v>
      </c>
      <c r="Q19" s="42">
        <f t="shared" ref="Q19:R19" si="194">Q16+16500</f>
        <v>29900</v>
      </c>
      <c r="R19" s="42">
        <f t="shared" si="194"/>
        <v>30600</v>
      </c>
      <c r="S19" s="42">
        <f t="shared" ref="S19:T19" si="195">S16+16500</f>
        <v>29200</v>
      </c>
      <c r="T19" s="42">
        <f t="shared" si="195"/>
        <v>28500</v>
      </c>
      <c r="U19" s="42">
        <f t="shared" ref="U19:V19" si="196">U16+16500</f>
        <v>29200</v>
      </c>
      <c r="V19" s="42">
        <f t="shared" si="196"/>
        <v>28500</v>
      </c>
      <c r="W19" s="42">
        <f t="shared" ref="W19:Z19" si="197">W16+16500</f>
        <v>29900</v>
      </c>
      <c r="X19" s="42">
        <f t="shared" ref="X19:Y19" si="198">X16+16500</f>
        <v>29900</v>
      </c>
      <c r="Y19" s="42">
        <f t="shared" si="198"/>
        <v>29900</v>
      </c>
      <c r="Z19" s="42">
        <f t="shared" si="197"/>
        <v>28500</v>
      </c>
      <c r="AA19" s="42">
        <f t="shared" ref="AA19:BK19" si="199">AA7+25000</f>
        <v>33700</v>
      </c>
      <c r="AB19" s="42">
        <f t="shared" ref="AB19:AC19" si="200">AB7+25000</f>
        <v>34600</v>
      </c>
      <c r="AC19" s="42">
        <f t="shared" si="200"/>
        <v>33700</v>
      </c>
      <c r="AD19" s="42">
        <f t="shared" ref="AD19" si="201">AD7+25000</f>
        <v>34600</v>
      </c>
      <c r="AE19" s="42">
        <f t="shared" si="199"/>
        <v>35500</v>
      </c>
      <c r="AF19" s="42">
        <f t="shared" ref="AF19:AG19" si="202">AF7+25000</f>
        <v>36400</v>
      </c>
      <c r="AG19" s="42">
        <f t="shared" si="202"/>
        <v>39600</v>
      </c>
      <c r="AH19" s="42">
        <f t="shared" si="199"/>
        <v>42800</v>
      </c>
      <c r="AI19" s="42">
        <f t="shared" ref="AI19" si="203">AI7+25000</f>
        <v>44400</v>
      </c>
      <c r="AJ19" s="42">
        <f t="shared" si="199"/>
        <v>47500</v>
      </c>
      <c r="AK19" s="42">
        <f t="shared" si="199"/>
        <v>66000</v>
      </c>
      <c r="AL19" s="42">
        <f t="shared" si="199"/>
        <v>75000</v>
      </c>
      <c r="AM19" s="42">
        <f t="shared" ref="AM19" si="204">AM7+25000</f>
        <v>70500</v>
      </c>
      <c r="AN19" s="42">
        <f t="shared" si="199"/>
        <v>61500</v>
      </c>
      <c r="AO19" s="42">
        <f t="shared" si="199"/>
        <v>57000</v>
      </c>
      <c r="AP19" s="42">
        <f t="shared" si="199"/>
        <v>47500</v>
      </c>
      <c r="AQ19" s="42">
        <f t="shared" si="199"/>
        <v>47500</v>
      </c>
      <c r="AR19" s="42">
        <f t="shared" si="199"/>
        <v>43000</v>
      </c>
      <c r="AS19" s="42">
        <f t="shared" si="199"/>
        <v>44500</v>
      </c>
      <c r="AT19" s="42">
        <f t="shared" si="199"/>
        <v>43000</v>
      </c>
      <c r="AU19" s="42">
        <f t="shared" si="199"/>
        <v>43000</v>
      </c>
      <c r="AV19" s="42">
        <f t="shared" ref="AV19" si="205">AV7+25000</f>
        <v>44500</v>
      </c>
      <c r="AW19" s="42">
        <f t="shared" si="199"/>
        <v>47500</v>
      </c>
      <c r="AX19" s="42">
        <f t="shared" si="199"/>
        <v>47500</v>
      </c>
      <c r="AY19" s="42">
        <f t="shared" si="199"/>
        <v>47500</v>
      </c>
      <c r="AZ19" s="42">
        <f t="shared" si="199"/>
        <v>47500</v>
      </c>
      <c r="BA19" s="42">
        <f t="shared" si="199"/>
        <v>47500</v>
      </c>
      <c r="BB19" s="42">
        <f t="shared" si="199"/>
        <v>48500</v>
      </c>
      <c r="BC19" s="42">
        <f t="shared" si="199"/>
        <v>50000</v>
      </c>
      <c r="BD19" s="42">
        <f t="shared" si="199"/>
        <v>50000</v>
      </c>
      <c r="BE19" s="42">
        <f t="shared" si="199"/>
        <v>48500</v>
      </c>
      <c r="BF19" s="42">
        <f t="shared" si="199"/>
        <v>47500</v>
      </c>
      <c r="BG19" s="42">
        <f t="shared" si="199"/>
        <v>44500</v>
      </c>
      <c r="BH19" s="42">
        <f t="shared" si="199"/>
        <v>41500</v>
      </c>
      <c r="BI19" s="42">
        <f t="shared" si="199"/>
        <v>41500</v>
      </c>
      <c r="BJ19" s="42">
        <f t="shared" si="199"/>
        <v>41500</v>
      </c>
      <c r="BK19" s="42">
        <f t="shared" si="199"/>
        <v>41500</v>
      </c>
    </row>
    <row r="20" spans="1:63" s="53" customFormat="1" x14ac:dyDescent="0.2">
      <c r="A20" s="88">
        <f>A8</f>
        <v>2</v>
      </c>
      <c r="B20" s="42">
        <f t="shared" ref="B20:C20" si="206">B19+1500</f>
        <v>41100</v>
      </c>
      <c r="C20" s="42">
        <f t="shared" si="206"/>
        <v>36100</v>
      </c>
      <c r="D20" s="42">
        <f t="shared" ref="D20:M20" si="207">D19+1500</f>
        <v>36100</v>
      </c>
      <c r="E20" s="42">
        <f t="shared" ref="E20" si="208">E19+1500</f>
        <v>36100</v>
      </c>
      <c r="F20" s="42">
        <f t="shared" ref="F20:H20" si="209">F19+1500</f>
        <v>36100</v>
      </c>
      <c r="G20" s="42">
        <f t="shared" ref="G20" si="210">G19+1500</f>
        <v>41100</v>
      </c>
      <c r="H20" s="42">
        <f t="shared" si="209"/>
        <v>36100</v>
      </c>
      <c r="I20" s="42">
        <f t="shared" ref="I20:K20" si="211">I19+1500</f>
        <v>38100</v>
      </c>
      <c r="J20" s="42">
        <f t="shared" ref="J20" si="212">J19+1500</f>
        <v>38100</v>
      </c>
      <c r="K20" s="42">
        <f t="shared" si="211"/>
        <v>38100</v>
      </c>
      <c r="L20" s="42">
        <f t="shared" ref="L20" si="213">L19+1500</f>
        <v>38100</v>
      </c>
      <c r="M20" s="42">
        <f t="shared" si="207"/>
        <v>40100</v>
      </c>
      <c r="N20" s="42">
        <f t="shared" ref="N20" si="214">N19+1500</f>
        <v>34000</v>
      </c>
      <c r="O20" s="42">
        <f t="shared" ref="O20:P20" si="215">O19+1500</f>
        <v>31400</v>
      </c>
      <c r="P20" s="42">
        <f t="shared" si="215"/>
        <v>32100</v>
      </c>
      <c r="Q20" s="42">
        <f t="shared" ref="Q20:R20" si="216">Q19+1500</f>
        <v>31400</v>
      </c>
      <c r="R20" s="42">
        <f t="shared" si="216"/>
        <v>32100</v>
      </c>
      <c r="S20" s="42">
        <f t="shared" ref="S20:AA20" si="217">S19+1500</f>
        <v>30700</v>
      </c>
      <c r="T20" s="42">
        <f t="shared" ref="T20:U20" si="218">T19+1500</f>
        <v>30000</v>
      </c>
      <c r="U20" s="42">
        <f t="shared" si="218"/>
        <v>30700</v>
      </c>
      <c r="V20" s="42">
        <f t="shared" ref="V20:W20" si="219">V19+1500</f>
        <v>30000</v>
      </c>
      <c r="W20" s="42">
        <f t="shared" si="219"/>
        <v>31400</v>
      </c>
      <c r="X20" s="42">
        <f t="shared" ref="X20:Y20" si="220">X19+1500</f>
        <v>31400</v>
      </c>
      <c r="Y20" s="42">
        <f t="shared" si="220"/>
        <v>31400</v>
      </c>
      <c r="Z20" s="42">
        <f t="shared" ref="Z20" si="221">Z19+1500</f>
        <v>30000</v>
      </c>
      <c r="AA20" s="42">
        <f t="shared" si="217"/>
        <v>35200</v>
      </c>
      <c r="AB20" s="42">
        <f t="shared" ref="AB20:AC20" si="222">AB19+1500</f>
        <v>36100</v>
      </c>
      <c r="AC20" s="42">
        <f t="shared" si="222"/>
        <v>35200</v>
      </c>
      <c r="AD20" s="42">
        <f t="shared" ref="AD20" si="223">AD19+1500</f>
        <v>36100</v>
      </c>
      <c r="AE20" s="42">
        <f t="shared" ref="AE20:AH20" si="224">AE19+1500</f>
        <v>37000</v>
      </c>
      <c r="AF20" s="42">
        <f t="shared" ref="AF20:AG20" si="225">AF19+1500</f>
        <v>37900</v>
      </c>
      <c r="AG20" s="42">
        <f t="shared" si="225"/>
        <v>41100</v>
      </c>
      <c r="AH20" s="42">
        <f t="shared" si="224"/>
        <v>44300</v>
      </c>
      <c r="AI20" s="42">
        <f t="shared" ref="AI20" si="226">AI19+1500</f>
        <v>45900</v>
      </c>
      <c r="AJ20" s="42">
        <f t="shared" ref="AJ20:AQ20" si="227">AJ19+2000</f>
        <v>49500</v>
      </c>
      <c r="AK20" s="42">
        <f t="shared" si="227"/>
        <v>68000</v>
      </c>
      <c r="AL20" s="42">
        <f t="shared" si="227"/>
        <v>77000</v>
      </c>
      <c r="AM20" s="42">
        <f t="shared" ref="AM20" si="228">AM19+2000</f>
        <v>72500</v>
      </c>
      <c r="AN20" s="42">
        <f t="shared" si="227"/>
        <v>63500</v>
      </c>
      <c r="AO20" s="42">
        <f t="shared" si="227"/>
        <v>59000</v>
      </c>
      <c r="AP20" s="42">
        <f t="shared" si="227"/>
        <v>49500</v>
      </c>
      <c r="AQ20" s="42">
        <f t="shared" si="227"/>
        <v>49500</v>
      </c>
      <c r="AR20" s="42">
        <f t="shared" ref="AR20:BK20" si="229">AR19+1700</f>
        <v>44700</v>
      </c>
      <c r="AS20" s="42">
        <f t="shared" si="229"/>
        <v>46200</v>
      </c>
      <c r="AT20" s="42">
        <f t="shared" si="229"/>
        <v>44700</v>
      </c>
      <c r="AU20" s="42">
        <f t="shared" si="229"/>
        <v>44700</v>
      </c>
      <c r="AV20" s="42">
        <f t="shared" ref="AV20" si="230">AV19+1700</f>
        <v>46200</v>
      </c>
      <c r="AW20" s="42">
        <f t="shared" si="229"/>
        <v>49200</v>
      </c>
      <c r="AX20" s="42">
        <f t="shared" si="229"/>
        <v>49200</v>
      </c>
      <c r="AY20" s="42">
        <f t="shared" si="229"/>
        <v>49200</v>
      </c>
      <c r="AZ20" s="42">
        <f t="shared" si="229"/>
        <v>49200</v>
      </c>
      <c r="BA20" s="42">
        <f t="shared" si="229"/>
        <v>49200</v>
      </c>
      <c r="BB20" s="42">
        <f t="shared" si="229"/>
        <v>50200</v>
      </c>
      <c r="BC20" s="42">
        <f t="shared" si="229"/>
        <v>51700</v>
      </c>
      <c r="BD20" s="42">
        <f t="shared" si="229"/>
        <v>51700</v>
      </c>
      <c r="BE20" s="42">
        <f t="shared" si="229"/>
        <v>50200</v>
      </c>
      <c r="BF20" s="42">
        <f t="shared" si="229"/>
        <v>49200</v>
      </c>
      <c r="BG20" s="42">
        <f t="shared" si="229"/>
        <v>46200</v>
      </c>
      <c r="BH20" s="42">
        <f t="shared" si="229"/>
        <v>43200</v>
      </c>
      <c r="BI20" s="42">
        <f t="shared" si="229"/>
        <v>43200</v>
      </c>
      <c r="BJ20" s="42">
        <f t="shared" si="229"/>
        <v>43200</v>
      </c>
      <c r="BK20" s="42">
        <f t="shared" si="229"/>
        <v>43200</v>
      </c>
    </row>
    <row r="21" spans="1:6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row>
    <row r="22" spans="1:63" s="53" customFormat="1" x14ac:dyDescent="0.2">
      <c r="A22" s="88" t="s">
        <v>88</v>
      </c>
      <c r="B22" s="42">
        <f t="shared" ref="B22:C22" si="231">B8+45000</f>
        <v>66100</v>
      </c>
      <c r="C22" s="42">
        <f t="shared" si="231"/>
        <v>61100</v>
      </c>
      <c r="D22" s="42">
        <f t="shared" ref="D22:S22" si="232">D8+45000</f>
        <v>61100</v>
      </c>
      <c r="E22" s="42">
        <f t="shared" ref="E22" si="233">E8+45000</f>
        <v>61100</v>
      </c>
      <c r="F22" s="42">
        <f t="shared" ref="F22:H22" si="234">F8+45000</f>
        <v>61100</v>
      </c>
      <c r="G22" s="42">
        <f t="shared" ref="G22" si="235">G8+45000</f>
        <v>66100</v>
      </c>
      <c r="H22" s="42">
        <f t="shared" si="234"/>
        <v>61100</v>
      </c>
      <c r="I22" s="42">
        <f t="shared" ref="I22:K22" si="236">I8+45000</f>
        <v>63100</v>
      </c>
      <c r="J22" s="42">
        <f t="shared" ref="J22" si="237">J8+45000</f>
        <v>63100</v>
      </c>
      <c r="K22" s="42">
        <f t="shared" si="236"/>
        <v>63100</v>
      </c>
      <c r="L22" s="42">
        <f t="shared" ref="L22" si="238">L8+45000</f>
        <v>63100</v>
      </c>
      <c r="M22" s="42">
        <f t="shared" si="232"/>
        <v>65100</v>
      </c>
      <c r="N22" s="42">
        <f t="shared" ref="N22" si="239">N8+45000</f>
        <v>59000</v>
      </c>
      <c r="O22" s="42">
        <f t="shared" ref="O22:P22" si="240">O8+45000</f>
        <v>56400</v>
      </c>
      <c r="P22" s="42">
        <f t="shared" si="240"/>
        <v>57100</v>
      </c>
      <c r="Q22" s="42">
        <f t="shared" ref="Q22:R22" si="241">Q8+45000</f>
        <v>56400</v>
      </c>
      <c r="R22" s="42">
        <f t="shared" si="241"/>
        <v>57100</v>
      </c>
      <c r="S22" s="42">
        <f t="shared" si="232"/>
        <v>55700</v>
      </c>
      <c r="T22" s="42">
        <f t="shared" ref="T22:U22" si="242">T8+45000</f>
        <v>55000</v>
      </c>
      <c r="U22" s="42">
        <f t="shared" si="242"/>
        <v>55700</v>
      </c>
      <c r="V22" s="42">
        <f t="shared" ref="V22:W22" si="243">V8+45000</f>
        <v>55000</v>
      </c>
      <c r="W22" s="42">
        <f t="shared" si="243"/>
        <v>56400</v>
      </c>
      <c r="X22" s="42">
        <f t="shared" ref="X22:Y22" si="244">X8+45000</f>
        <v>56400</v>
      </c>
      <c r="Y22" s="42">
        <f t="shared" si="244"/>
        <v>56400</v>
      </c>
      <c r="Z22" s="42">
        <f t="shared" ref="Z22" si="245">Z8+45000</f>
        <v>55000</v>
      </c>
      <c r="AA22" s="205">
        <f t="shared" ref="AA22:AH22" si="246">AA8+60000</f>
        <v>70200</v>
      </c>
      <c r="AB22" s="205">
        <f t="shared" si="246"/>
        <v>71100</v>
      </c>
      <c r="AC22" s="205">
        <f t="shared" si="246"/>
        <v>70200</v>
      </c>
      <c r="AD22" s="205">
        <f t="shared" si="246"/>
        <v>71100</v>
      </c>
      <c r="AE22" s="205">
        <f t="shared" si="246"/>
        <v>72000</v>
      </c>
      <c r="AF22" s="205">
        <f t="shared" si="246"/>
        <v>72900</v>
      </c>
      <c r="AG22" s="205">
        <f t="shared" si="246"/>
        <v>76100</v>
      </c>
      <c r="AH22" s="205">
        <f t="shared" si="246"/>
        <v>79300</v>
      </c>
      <c r="AI22" s="205">
        <f t="shared" ref="AI22" si="247">AI8+60000</f>
        <v>80900</v>
      </c>
      <c r="AJ22" s="205">
        <f t="shared" ref="AJ22:AQ22" si="248">AJ8+80000</f>
        <v>104500</v>
      </c>
      <c r="AK22" s="42">
        <f t="shared" si="248"/>
        <v>123000</v>
      </c>
      <c r="AL22" s="42">
        <f t="shared" si="248"/>
        <v>132000</v>
      </c>
      <c r="AM22" s="42">
        <f t="shared" ref="AM22" si="249">AM8+80000</f>
        <v>127500</v>
      </c>
      <c r="AN22" s="42">
        <f t="shared" si="248"/>
        <v>118500</v>
      </c>
      <c r="AO22" s="42">
        <f t="shared" si="248"/>
        <v>114000</v>
      </c>
      <c r="AP22" s="42">
        <f t="shared" si="248"/>
        <v>104500</v>
      </c>
      <c r="AQ22" s="42">
        <f t="shared" si="248"/>
        <v>104500</v>
      </c>
      <c r="AR22" s="42">
        <f>AR8+55000</f>
        <v>74700</v>
      </c>
      <c r="AS22" s="42">
        <f>AS8+55000</f>
        <v>76200</v>
      </c>
      <c r="AT22" s="42">
        <f>AT8+55000</f>
        <v>74700</v>
      </c>
      <c r="AU22" s="42">
        <f>AU8+55000</f>
        <v>74700</v>
      </c>
      <c r="AV22" s="42">
        <f>AV8+55000</f>
        <v>76200</v>
      </c>
      <c r="AW22" s="42">
        <f t="shared" ref="AW22:BF22" si="250">AW8+65000</f>
        <v>89200</v>
      </c>
      <c r="AX22" s="42">
        <f t="shared" si="250"/>
        <v>89200</v>
      </c>
      <c r="AY22" s="42">
        <f t="shared" si="250"/>
        <v>89200</v>
      </c>
      <c r="AZ22" s="42">
        <f t="shared" si="250"/>
        <v>89200</v>
      </c>
      <c r="BA22" s="42">
        <f t="shared" si="250"/>
        <v>89200</v>
      </c>
      <c r="BB22" s="42">
        <f t="shared" si="250"/>
        <v>90200</v>
      </c>
      <c r="BC22" s="42">
        <f t="shared" si="250"/>
        <v>91700</v>
      </c>
      <c r="BD22" s="42">
        <f t="shared" si="250"/>
        <v>91700</v>
      </c>
      <c r="BE22" s="42">
        <f t="shared" si="250"/>
        <v>90200</v>
      </c>
      <c r="BF22" s="42">
        <f t="shared" si="250"/>
        <v>89200</v>
      </c>
      <c r="BG22" s="42">
        <f>BG8+55000</f>
        <v>76200</v>
      </c>
      <c r="BH22" s="42">
        <f>BH8+55000</f>
        <v>73200</v>
      </c>
      <c r="BI22" s="42">
        <f>BI8+55000</f>
        <v>73200</v>
      </c>
      <c r="BJ22" s="42">
        <f>BJ8+55000</f>
        <v>73200</v>
      </c>
      <c r="BK22" s="42">
        <f>BK8+55000</f>
        <v>73200</v>
      </c>
    </row>
    <row r="23" spans="1:63" s="53" customFormat="1" ht="24" hidden="1" x14ac:dyDescent="0.2">
      <c r="A23" s="185" t="s">
        <v>229</v>
      </c>
      <c r="AA23" s="206"/>
      <c r="AB23" s="206"/>
      <c r="AC23" s="206"/>
      <c r="AD23" s="206"/>
      <c r="AE23" s="206"/>
      <c r="AF23" s="206"/>
      <c r="AG23" s="206"/>
      <c r="AH23" s="206"/>
      <c r="AI23" s="206"/>
      <c r="AJ23" s="206"/>
    </row>
    <row r="24" spans="1:63" s="50" customFormat="1" ht="12.75" hidden="1" thickBot="1" x14ac:dyDescent="0.25">
      <c r="A24" s="169" t="s">
        <v>187</v>
      </c>
    </row>
    <row r="25" spans="1:63" s="50" customFormat="1" ht="25.5" hidden="1" x14ac:dyDescent="0.2">
      <c r="A25" s="167" t="s">
        <v>186</v>
      </c>
    </row>
    <row r="26" spans="1:63" s="50" customFormat="1" hidden="1" x14ac:dyDescent="0.2">
      <c r="A26" s="48"/>
    </row>
    <row r="27" spans="1:63" s="50" customFormat="1" ht="24" hidden="1" x14ac:dyDescent="0.2">
      <c r="A27" s="170" t="s">
        <v>188</v>
      </c>
    </row>
    <row r="28" spans="1:63" ht="9.6" hidden="1" customHeight="1" x14ac:dyDescent="0.2">
      <c r="A28" s="168" t="s">
        <v>189</v>
      </c>
    </row>
    <row r="29" spans="1:63" hidden="1" x14ac:dyDescent="0.2">
      <c r="A29" s="170" t="s">
        <v>190</v>
      </c>
    </row>
    <row r="31" spans="1:63" x14ac:dyDescent="0.2">
      <c r="A31" s="45"/>
    </row>
    <row r="32" spans="1:63"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x14ac:dyDescent="0.2">
      <c r="A38" s="165" t="s">
        <v>164</v>
      </c>
    </row>
    <row r="39" spans="1:1" ht="13.35" customHeight="1" thickBot="1" x14ac:dyDescent="0.25">
      <c r="A39" s="150" t="s">
        <v>157</v>
      </c>
    </row>
    <row r="40" spans="1:1" ht="11.45" customHeight="1" thickBot="1" x14ac:dyDescent="0.25">
      <c r="A40" s="99" t="s">
        <v>70</v>
      </c>
    </row>
    <row r="41" spans="1:1" ht="171" customHeight="1" thickBot="1" x14ac:dyDescent="0.25">
      <c r="A41" s="173" t="s">
        <v>284</v>
      </c>
    </row>
    <row r="43" spans="1:1" ht="188.45" customHeight="1" x14ac:dyDescent="0.2">
      <c r="A43" s="178"/>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09" t="s">
        <v>82</v>
      </c>
    </row>
    <row r="2" spans="1:3" s="51" customFormat="1" x14ac:dyDescent="0.2">
      <c r="A2" s="209"/>
    </row>
    <row r="3" spans="1:3" s="51" customFormat="1" x14ac:dyDescent="0.2">
      <c r="A3" s="97" t="s">
        <v>91</v>
      </c>
    </row>
    <row r="4" spans="1:3" s="52" customFormat="1" ht="21" customHeight="1" x14ac:dyDescent="0.2">
      <c r="A4" s="98" t="s">
        <v>64</v>
      </c>
      <c r="B4" s="137" t="e">
        <f>'C завтраками| Bed and breakfast'!#REF!</f>
        <v>#REF!</v>
      </c>
      <c r="C4" s="137" t="e">
        <f>'C завтраками| Bed and breakfast'!#REF!</f>
        <v>#REF!</v>
      </c>
    </row>
    <row r="5" spans="1:3" s="53" customFormat="1" ht="22.5" customHeight="1" x14ac:dyDescent="0.2">
      <c r="A5" s="98"/>
      <c r="B5" s="137" t="e">
        <f>'C завтраками| Bed and breakfast'!#REF!</f>
        <v>#REF!</v>
      </c>
      <c r="C5" s="137"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7" t="e">
        <f t="shared" ref="B21:C21" si="0">B4</f>
        <v>#REF!</v>
      </c>
      <c r="C21" s="137" t="e">
        <f t="shared" si="0"/>
        <v>#REF!</v>
      </c>
    </row>
    <row r="22" spans="1:3" ht="17.25" customHeight="1" x14ac:dyDescent="0.2">
      <c r="A22" s="90" t="s">
        <v>64</v>
      </c>
      <c r="B22" s="137" t="e">
        <f t="shared" ref="B22:C22" si="1">B5</f>
        <v>#REF!</v>
      </c>
      <c r="C22" s="137"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9" t="s">
        <v>187</v>
      </c>
    </row>
    <row r="39" spans="1:3" s="50" customFormat="1" ht="12.75" hidden="1" x14ac:dyDescent="0.2">
      <c r="A39" s="167" t="s">
        <v>186</v>
      </c>
    </row>
    <row r="40" spans="1:3" s="50" customFormat="1" hidden="1" x14ac:dyDescent="0.2">
      <c r="A40" s="48"/>
    </row>
    <row r="41" spans="1:3" s="50" customFormat="1" hidden="1" x14ac:dyDescent="0.2">
      <c r="A41" s="170" t="s">
        <v>188</v>
      </c>
    </row>
    <row r="42" spans="1:3" ht="25.5" hidden="1" x14ac:dyDescent="0.2">
      <c r="A42" s="168" t="s">
        <v>189</v>
      </c>
    </row>
    <row r="43" spans="1:3" hidden="1" x14ac:dyDescent="0.2">
      <c r="A43" s="170" t="s">
        <v>190</v>
      </c>
    </row>
    <row r="44" spans="1:3" x14ac:dyDescent="0.2">
      <c r="A44" s="171"/>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65" t="s">
        <v>164</v>
      </c>
    </row>
    <row r="52" spans="1:1" ht="13.35" customHeight="1" thickBot="1" x14ac:dyDescent="0.25"/>
    <row r="53" spans="1:1" ht="11.45" customHeight="1" x14ac:dyDescent="0.2">
      <c r="A53" s="99" t="s">
        <v>70</v>
      </c>
    </row>
    <row r="54" spans="1:1" ht="72" x14ac:dyDescent="0.2">
      <c r="A54" s="112" t="s">
        <v>103</v>
      </c>
    </row>
    <row r="56" spans="1:1" x14ac:dyDescent="0.2">
      <c r="A56" s="126" t="s">
        <v>71</v>
      </c>
    </row>
    <row r="57" spans="1:1" x14ac:dyDescent="0.2">
      <c r="A57" s="179" t="s">
        <v>204</v>
      </c>
    </row>
    <row r="58" spans="1:1" x14ac:dyDescent="0.2">
      <c r="A58" s="180" t="s">
        <v>205</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K63"/>
  <sheetViews>
    <sheetView topLeftCell="A14" zoomScale="90" zoomScaleNormal="90" workbookViewId="0">
      <pane xSplit="1" topLeftCell="AW1" activePane="topRight" state="frozen"/>
      <selection activeCell="B4" sqref="B4:BK42"/>
      <selection pane="topRight" activeCell="B4" sqref="B4:BK42"/>
    </sheetView>
  </sheetViews>
  <sheetFormatPr defaultColWidth="9" defaultRowHeight="12" x14ac:dyDescent="0.2"/>
  <cols>
    <col min="1" max="1" width="76.28515625" style="48" customWidth="1"/>
    <col min="2" max="16384" width="9" style="48"/>
  </cols>
  <sheetData>
    <row r="1" spans="1:63" s="51" customFormat="1" ht="28.5" customHeight="1" x14ac:dyDescent="0.2">
      <c r="A1" s="209" t="s">
        <v>82</v>
      </c>
    </row>
    <row r="2" spans="1:63" s="51" customFormat="1" x14ac:dyDescent="0.2">
      <c r="A2" s="209"/>
    </row>
    <row r="3" spans="1:63" s="51" customFormat="1" x14ac:dyDescent="0.2">
      <c r="A3" s="97" t="s">
        <v>91</v>
      </c>
    </row>
    <row r="4" spans="1:63" s="52" customFormat="1" ht="21" customHeight="1" x14ac:dyDescent="0.2">
      <c r="A4" s="98" t="s">
        <v>64</v>
      </c>
      <c r="B4" s="101">
        <f>'C завтраками| Bed and breakfast'!B4</f>
        <v>45574</v>
      </c>
      <c r="C4" s="101">
        <f>'C завтраками| Bed and breakfast'!C4</f>
        <v>45578</v>
      </c>
      <c r="D4" s="101">
        <f>'C завтраками| Bed and breakfast'!D4</f>
        <v>45580</v>
      </c>
      <c r="E4" s="101">
        <f>'C завтраками| Bed and breakfast'!E4</f>
        <v>45581</v>
      </c>
      <c r="F4" s="101">
        <f>'C завтраками| Bed and breakfast'!F4</f>
        <v>45582</v>
      </c>
      <c r="G4" s="101">
        <f>'C завтраками| Bed and breakfast'!G4</f>
        <v>45584</v>
      </c>
      <c r="H4" s="101">
        <f>'C завтраками| Bed and breakfast'!H4</f>
        <v>45585</v>
      </c>
      <c r="I4" s="101">
        <f>'C завтраками| Bed and breakfast'!I4</f>
        <v>45591</v>
      </c>
      <c r="J4" s="101">
        <f>'C завтраками| Bed and breakfast'!J4</f>
        <v>45592</v>
      </c>
      <c r="K4" s="101">
        <f>'C завтраками| Bed and breakfast'!K4</f>
        <v>45593</v>
      </c>
      <c r="L4" s="101">
        <f>'C завтраками| Bed and breakfast'!L4</f>
        <v>45595</v>
      </c>
      <c r="M4" s="101">
        <f>'C завтраками| Bed and breakfast'!M4</f>
        <v>45598</v>
      </c>
      <c r="N4" s="101">
        <f>'C завтраками| Bed and breakfast'!N4</f>
        <v>45599</v>
      </c>
      <c r="O4" s="101">
        <f>'C завтраками| Bed and breakfast'!O4</f>
        <v>45600</v>
      </c>
      <c r="P4" s="101">
        <f>'C завтраками| Bed and breakfast'!P4</f>
        <v>45601</v>
      </c>
      <c r="Q4" s="101">
        <f>'C завтраками| Bed and breakfast'!Q4</f>
        <v>45603</v>
      </c>
      <c r="R4" s="101">
        <f>'C завтраками| Bed and breakfast'!R4</f>
        <v>45604</v>
      </c>
      <c r="S4" s="101">
        <f>'C завтраками| Bed and breakfast'!S4</f>
        <v>45606</v>
      </c>
      <c r="T4" s="101">
        <f>'C завтраками| Bed and breakfast'!T4</f>
        <v>45607</v>
      </c>
      <c r="U4" s="101">
        <f>'C завтраками| Bed and breakfast'!U4</f>
        <v>45611</v>
      </c>
      <c r="V4" s="101">
        <f>'C завтраками| Bed and breakfast'!V4</f>
        <v>45613</v>
      </c>
      <c r="W4" s="101">
        <f>'C завтраками| Bed and breakfast'!W4</f>
        <v>45618</v>
      </c>
      <c r="X4" s="101">
        <f>'C завтраками| Bed and breakfast'!X4</f>
        <v>45619</v>
      </c>
      <c r="Y4" s="101">
        <f>'C завтраками| Bed and breakfast'!Y4</f>
        <v>45620</v>
      </c>
      <c r="Z4" s="101">
        <f>'C завтраками| Bed and breakfast'!Z4</f>
        <v>45621</v>
      </c>
      <c r="AA4" s="101">
        <f>'C завтраками| Bed and breakfast'!AA4</f>
        <v>45627</v>
      </c>
      <c r="AB4" s="101">
        <f>'C завтраками| Bed and breakfast'!AB4</f>
        <v>45633</v>
      </c>
      <c r="AC4" s="101">
        <f>'C завтраками| Bed and breakfast'!AC4</f>
        <v>45634</v>
      </c>
      <c r="AD4" s="101">
        <f>'C завтраками| Bed and breakfast'!AD4</f>
        <v>45639</v>
      </c>
      <c r="AE4" s="101">
        <f>'C завтраками| Bed and breakfast'!AE4</f>
        <v>45642</v>
      </c>
      <c r="AF4" s="101">
        <f>'C завтраками| Bed and breakfast'!AF4</f>
        <v>45647</v>
      </c>
      <c r="AG4" s="101">
        <f>'C завтраками| Bed and breakfast'!AG4</f>
        <v>45650</v>
      </c>
      <c r="AH4" s="101">
        <f>'C завтраками| Bed and breakfast'!AH4</f>
        <v>45653</v>
      </c>
      <c r="AI4" s="101">
        <f>'C завтраками| Bed and breakfast'!AI4</f>
        <v>45654</v>
      </c>
      <c r="AJ4" s="101">
        <f>'C завтраками| Bed and breakfast'!AJ4</f>
        <v>45655</v>
      </c>
      <c r="AK4" s="101">
        <f>'C завтраками| Bed and breakfast'!AK4</f>
        <v>45656</v>
      </c>
      <c r="AL4" s="101">
        <f>'C завтраками| Bed and breakfast'!AL4</f>
        <v>45657</v>
      </c>
      <c r="AM4" s="101">
        <f>'C завтраками| Bed and breakfast'!AM4</f>
        <v>45659</v>
      </c>
      <c r="AN4" s="101">
        <f>'C завтраками| Bed and breakfast'!AN4</f>
        <v>45661</v>
      </c>
      <c r="AO4" s="101">
        <f>'C завтраками| Bed and breakfast'!AO4</f>
        <v>45662</v>
      </c>
      <c r="AP4" s="101">
        <f>'C завтраками| Bed and breakfast'!AP4</f>
        <v>45664</v>
      </c>
      <c r="AQ4" s="101">
        <f>'C завтраками| Bed and breakfast'!AQ4</f>
        <v>45665</v>
      </c>
      <c r="AR4" s="101">
        <f>'C завтраками| Bed and breakfast'!AR4</f>
        <v>45666</v>
      </c>
      <c r="AS4" s="101">
        <f>'C завтраками| Bed and breakfast'!AS4</f>
        <v>45674</v>
      </c>
      <c r="AT4" s="101">
        <f>'C завтраками| Bed and breakfast'!AT4</f>
        <v>45677</v>
      </c>
      <c r="AU4" s="101">
        <f>'C завтраками| Bed and breakfast'!AU4</f>
        <v>45680</v>
      </c>
      <c r="AV4" s="101">
        <f>'C завтраками| Bed and breakfast'!AV4</f>
        <v>45683</v>
      </c>
      <c r="AW4" s="101">
        <f>'C завтраками| Bed and breakfast'!AW4</f>
        <v>45688</v>
      </c>
      <c r="AX4" s="101">
        <f>'C завтраками| Bed and breakfast'!AX4</f>
        <v>45689</v>
      </c>
      <c r="AY4" s="101">
        <f>'C завтраками| Bed and breakfast'!AY4</f>
        <v>45695</v>
      </c>
      <c r="AZ4" s="101">
        <f>'C завтраками| Bed and breakfast'!AZ4</f>
        <v>45697</v>
      </c>
      <c r="BA4" s="101">
        <f>'C завтраками| Bed and breakfast'!BA4</f>
        <v>45701</v>
      </c>
      <c r="BB4" s="101">
        <f>'C завтраками| Bed and breakfast'!BB4</f>
        <v>45703</v>
      </c>
      <c r="BC4" s="101">
        <f>'C завтраками| Bed and breakfast'!BC4</f>
        <v>45705</v>
      </c>
      <c r="BD4" s="101">
        <f>'C завтраками| Bed and breakfast'!BD4</f>
        <v>45709</v>
      </c>
      <c r="BE4" s="101">
        <f>'C завтраками| Bed and breakfast'!BE4</f>
        <v>45712</v>
      </c>
      <c r="BF4" s="101">
        <f>'C завтраками| Bed and breakfast'!BF4</f>
        <v>45713</v>
      </c>
      <c r="BG4" s="101">
        <f>'C завтраками| Bed and breakfast'!BG4</f>
        <v>45717</v>
      </c>
      <c r="BH4" s="101">
        <f>'C завтраками| Bed and breakfast'!BH4</f>
        <v>45718</v>
      </c>
      <c r="BI4" s="101">
        <f>'C завтраками| Bed and breakfast'!BI4</f>
        <v>45727</v>
      </c>
      <c r="BJ4" s="101">
        <f>'C завтраками| Bed and breakfast'!BJ4</f>
        <v>45732</v>
      </c>
      <c r="BK4" s="101">
        <f>'C завтраками| Bed and breakfast'!BK4</f>
        <v>45739</v>
      </c>
    </row>
    <row r="5" spans="1:63" s="53" customFormat="1" ht="22.5" customHeight="1" x14ac:dyDescent="0.2">
      <c r="A5" s="98"/>
      <c r="B5" s="101">
        <f>'C завтраками| Bed and breakfast'!B5</f>
        <v>45577</v>
      </c>
      <c r="C5" s="101">
        <f>'C завтраками| Bed and breakfast'!C5</f>
        <v>45579</v>
      </c>
      <c r="D5" s="101">
        <f>'C завтраками| Bed and breakfast'!D5</f>
        <v>45580</v>
      </c>
      <c r="E5" s="101">
        <f>'C завтраками| Bed and breakfast'!E5</f>
        <v>45581</v>
      </c>
      <c r="F5" s="101">
        <f>'C завтраками| Bed and breakfast'!F5</f>
        <v>45583</v>
      </c>
      <c r="G5" s="101">
        <f>'C завтраками| Bed and breakfast'!G5</f>
        <v>45584</v>
      </c>
      <c r="H5" s="101">
        <f>'C завтраками| Bed and breakfast'!H5</f>
        <v>45590</v>
      </c>
      <c r="I5" s="101">
        <f>'C завтраками| Bed and breakfast'!I5</f>
        <v>45591</v>
      </c>
      <c r="J5" s="101">
        <f>'C завтраками| Bed and breakfast'!J5</f>
        <v>45592</v>
      </c>
      <c r="K5" s="101">
        <f>'C завтраками| Bed and breakfast'!K5</f>
        <v>45594</v>
      </c>
      <c r="L5" s="101">
        <f>'C завтраками| Bed and breakfast'!L5</f>
        <v>45597</v>
      </c>
      <c r="M5" s="101">
        <f>'C завтраками| Bed and breakfast'!M5</f>
        <v>45598</v>
      </c>
      <c r="N5" s="101">
        <f>'C завтраками| Bed and breakfast'!N5</f>
        <v>45599</v>
      </c>
      <c r="O5" s="101">
        <f>'C завтраками| Bed and breakfast'!O5</f>
        <v>45600</v>
      </c>
      <c r="P5" s="101">
        <f>'C завтраками| Bed and breakfast'!P5</f>
        <v>45602</v>
      </c>
      <c r="Q5" s="101">
        <f>'C завтраками| Bed and breakfast'!Q5</f>
        <v>45603</v>
      </c>
      <c r="R5" s="101">
        <f>'C завтраками| Bed and breakfast'!R5</f>
        <v>45605</v>
      </c>
      <c r="S5" s="101">
        <f>'C завтраками| Bed and breakfast'!S5</f>
        <v>45606</v>
      </c>
      <c r="T5" s="101">
        <f>'C завтраками| Bed and breakfast'!T5</f>
        <v>45610</v>
      </c>
      <c r="U5" s="101">
        <f>'C завтраками| Bed and breakfast'!U5</f>
        <v>45612</v>
      </c>
      <c r="V5" s="101">
        <f>'C завтраками| Bed and breakfast'!V5</f>
        <v>45617</v>
      </c>
      <c r="W5" s="101">
        <f>'C завтраками| Bed and breakfast'!W5</f>
        <v>45618</v>
      </c>
      <c r="X5" s="101">
        <f>'C завтраками| Bed and breakfast'!X5</f>
        <v>45619</v>
      </c>
      <c r="Y5" s="101">
        <f>'C завтраками| Bed and breakfast'!Y5</f>
        <v>45621</v>
      </c>
      <c r="Z5" s="101">
        <f>'C завтраками| Bed and breakfast'!Z5</f>
        <v>45626</v>
      </c>
      <c r="AA5" s="101">
        <f>'C завтраками| Bed and breakfast'!AA5</f>
        <v>45632</v>
      </c>
      <c r="AB5" s="101">
        <f>'C завтраками| Bed and breakfast'!AB5</f>
        <v>45633</v>
      </c>
      <c r="AC5" s="101">
        <f>'C завтраками| Bed and breakfast'!AC5</f>
        <v>45638</v>
      </c>
      <c r="AD5" s="101">
        <f>'C завтраками| Bed and breakfast'!AD5</f>
        <v>45641</v>
      </c>
      <c r="AE5" s="101">
        <f>'C завтраками| Bed and breakfast'!AE5</f>
        <v>45646</v>
      </c>
      <c r="AF5" s="101">
        <f>'C завтраками| Bed and breakfast'!AF5</f>
        <v>45649</v>
      </c>
      <c r="AG5" s="101">
        <f>'C завтраками| Bed and breakfast'!AG5</f>
        <v>45652</v>
      </c>
      <c r="AH5" s="101">
        <f>'C завтраками| Bed and breakfast'!AH5</f>
        <v>45653</v>
      </c>
      <c r="AI5" s="101">
        <f>'C завтраками| Bed and breakfast'!AI5</f>
        <v>45654</v>
      </c>
      <c r="AJ5" s="101">
        <f>'C завтраками| Bed and breakfast'!AJ5</f>
        <v>45655</v>
      </c>
      <c r="AK5" s="101">
        <f>'C завтраками| Bed and breakfast'!AK5</f>
        <v>45656</v>
      </c>
      <c r="AL5" s="101">
        <f>'C завтраками| Bed and breakfast'!AL5</f>
        <v>45658</v>
      </c>
      <c r="AM5" s="101">
        <f>'C завтраками| Bed and breakfast'!AM5</f>
        <v>45660</v>
      </c>
      <c r="AN5" s="101">
        <f>'C завтраками| Bed and breakfast'!AN5</f>
        <v>45661</v>
      </c>
      <c r="AO5" s="101">
        <f>'C завтраками| Bed and breakfast'!AO5</f>
        <v>45663</v>
      </c>
      <c r="AP5" s="101">
        <f>'C завтраками| Bed and breakfast'!AP5</f>
        <v>45664</v>
      </c>
      <c r="AQ5" s="101">
        <f>'C завтраками| Bed and breakfast'!AQ5</f>
        <v>45665</v>
      </c>
      <c r="AR5" s="101">
        <f>'C завтраками| Bed and breakfast'!AR5</f>
        <v>45673</v>
      </c>
      <c r="AS5" s="101">
        <f>'C завтраками| Bed and breakfast'!AS5</f>
        <v>45676</v>
      </c>
      <c r="AT5" s="101">
        <f>'C завтраками| Bed and breakfast'!AT5</f>
        <v>45679</v>
      </c>
      <c r="AU5" s="101">
        <f>'C завтраками| Bed and breakfast'!AU5</f>
        <v>45682</v>
      </c>
      <c r="AV5" s="101">
        <f>'C завтраками| Bed and breakfast'!AV5</f>
        <v>45687</v>
      </c>
      <c r="AW5" s="101">
        <f>'C завтраками| Bed and breakfast'!AW5</f>
        <v>45688</v>
      </c>
      <c r="AX5" s="101">
        <f>'C завтраками| Bed and breakfast'!AX5</f>
        <v>45694</v>
      </c>
      <c r="AY5" s="101">
        <f>'C завтраками| Bed and breakfast'!AY5</f>
        <v>45696</v>
      </c>
      <c r="AZ5" s="101">
        <f>'C завтраками| Bed and breakfast'!AZ5</f>
        <v>45700</v>
      </c>
      <c r="BA5" s="101">
        <f>'C завтраками| Bed and breakfast'!BA5</f>
        <v>45702</v>
      </c>
      <c r="BB5" s="101">
        <f>'C завтраками| Bed and breakfast'!BB5</f>
        <v>45704</v>
      </c>
      <c r="BC5" s="101">
        <f>'C завтраками| Bed and breakfast'!BC5</f>
        <v>45708</v>
      </c>
      <c r="BD5" s="101">
        <f>'C завтраками| Bed and breakfast'!BD5</f>
        <v>45711</v>
      </c>
      <c r="BE5" s="101">
        <f>'C завтраками| Bed and breakfast'!BE5</f>
        <v>45712</v>
      </c>
      <c r="BF5" s="101">
        <f>'C завтраками| Bed and breakfast'!BF5</f>
        <v>45716</v>
      </c>
      <c r="BG5" s="101">
        <f>'C завтраками| Bed and breakfast'!BG5</f>
        <v>45717</v>
      </c>
      <c r="BH5" s="101">
        <f>'C завтраками| Bed and breakfast'!BH5</f>
        <v>45726</v>
      </c>
      <c r="BI5" s="101">
        <f>'C завтраками| Bed and breakfast'!BI5</f>
        <v>45731</v>
      </c>
      <c r="BJ5" s="101">
        <f>'C завтраками| Bed and breakfast'!BJ5</f>
        <v>45738</v>
      </c>
      <c r="BK5" s="101">
        <f>'C завтраками| Bed and breakfast'!BK5</f>
        <v>45747</v>
      </c>
    </row>
    <row r="6" spans="1:6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row>
    <row r="7" spans="1:63" s="53" customFormat="1" x14ac:dyDescent="0.2">
      <c r="A7" s="88">
        <v>1</v>
      </c>
      <c r="B7" s="42">
        <f>'C завтраками| Bed and breakfast'!B7</f>
        <v>19600</v>
      </c>
      <c r="C7" s="42">
        <f>'C завтраками| Bed and breakfast'!C7</f>
        <v>14600</v>
      </c>
      <c r="D7" s="42">
        <f>'C завтраками| Bed and breakfast'!D7</f>
        <v>14600</v>
      </c>
      <c r="E7" s="42">
        <f>'C завтраками| Bed and breakfast'!E7</f>
        <v>14600</v>
      </c>
      <c r="F7" s="42">
        <f>'C завтраками| Bed and breakfast'!F7</f>
        <v>14600</v>
      </c>
      <c r="G7" s="42">
        <f>'C завтраками| Bed and breakfast'!G7</f>
        <v>19600</v>
      </c>
      <c r="H7" s="42">
        <f>'C завтраками| Bed and breakfast'!H7</f>
        <v>14600</v>
      </c>
      <c r="I7" s="42">
        <f>'C завтраками| Bed and breakfast'!I7</f>
        <v>16600</v>
      </c>
      <c r="J7" s="42">
        <f>'C завтраками| Bed and breakfast'!J7</f>
        <v>16600</v>
      </c>
      <c r="K7" s="42">
        <f>'C завтраками| Bed and breakfast'!K7</f>
        <v>16600</v>
      </c>
      <c r="L7" s="42">
        <f>'C завтраками| Bed and breakfast'!L7</f>
        <v>16600</v>
      </c>
      <c r="M7" s="42">
        <f>'C завтраками| Bed and breakfast'!M7</f>
        <v>18600</v>
      </c>
      <c r="N7" s="42">
        <f>'C завтраками| Bed and breakfast'!N7</f>
        <v>12500</v>
      </c>
      <c r="O7" s="42">
        <f>'C завтраками| Bed and breakfast'!O7</f>
        <v>9900</v>
      </c>
      <c r="P7" s="42">
        <f>'C завтраками| Bed and breakfast'!P7</f>
        <v>10600</v>
      </c>
      <c r="Q7" s="42">
        <f>'C завтраками| Bed and breakfast'!Q7</f>
        <v>9900</v>
      </c>
      <c r="R7" s="42">
        <f>'C завтраками| Bed and breakfast'!R7</f>
        <v>10600</v>
      </c>
      <c r="S7" s="42">
        <f>'C завтраками| Bed and breakfast'!S7</f>
        <v>9200</v>
      </c>
      <c r="T7" s="42">
        <f>'C завтраками| Bed and breakfast'!T7</f>
        <v>8500</v>
      </c>
      <c r="U7" s="42">
        <f>'C завтраками| Bed and breakfast'!U7</f>
        <v>9200</v>
      </c>
      <c r="V7" s="42">
        <f>'C завтраками| Bed and breakfast'!V7</f>
        <v>8500</v>
      </c>
      <c r="W7" s="42">
        <f>'C завтраками| Bed and breakfast'!W7</f>
        <v>9900</v>
      </c>
      <c r="X7" s="42">
        <f>'C завтраками| Bed and breakfast'!X7</f>
        <v>9900</v>
      </c>
      <c r="Y7" s="42">
        <f>'C завтраками| Bed and breakfast'!Y7</f>
        <v>9900</v>
      </c>
      <c r="Z7" s="42">
        <f>'C завтраками| Bed and breakfast'!Z7</f>
        <v>8500</v>
      </c>
      <c r="AA7" s="42">
        <f>'C завтраками| Bed and breakfast'!AA7</f>
        <v>8700</v>
      </c>
      <c r="AB7" s="42">
        <f>'C завтраками| Bed and breakfast'!AB7</f>
        <v>9600</v>
      </c>
      <c r="AC7" s="42">
        <f>'C завтраками| Bed and breakfast'!AC7</f>
        <v>8700</v>
      </c>
      <c r="AD7" s="42">
        <f>'C завтраками| Bed and breakfast'!AD7</f>
        <v>9600</v>
      </c>
      <c r="AE7" s="42">
        <f>'C завтраками| Bed and breakfast'!AE7</f>
        <v>10500</v>
      </c>
      <c r="AF7" s="42">
        <f>'C завтраками| Bed and breakfast'!AF7</f>
        <v>11400</v>
      </c>
      <c r="AG7" s="42">
        <f>'C завтраками| Bed and breakfast'!AG7</f>
        <v>14600</v>
      </c>
      <c r="AH7" s="42">
        <f>'C завтраками| Bed and breakfast'!AH7</f>
        <v>17800</v>
      </c>
      <c r="AI7" s="42">
        <f>'C завтраками| Bed and breakfast'!AI7</f>
        <v>19400</v>
      </c>
      <c r="AJ7" s="42">
        <f>'C завтраками| Bed and breakfast'!AJ7</f>
        <v>22500</v>
      </c>
      <c r="AK7" s="42">
        <f>'C завтраками| Bed and breakfast'!AK7</f>
        <v>41000</v>
      </c>
      <c r="AL7" s="42">
        <f>'C завтраками| Bed and breakfast'!AL7</f>
        <v>50000</v>
      </c>
      <c r="AM7" s="42">
        <f>'C завтраками| Bed and breakfast'!AM7</f>
        <v>45500</v>
      </c>
      <c r="AN7" s="42">
        <f>'C завтраками| Bed and breakfast'!AN7</f>
        <v>36500</v>
      </c>
      <c r="AO7" s="42">
        <f>'C завтраками| Bed and breakfast'!AO7</f>
        <v>32000</v>
      </c>
      <c r="AP7" s="42">
        <f>'C завтраками| Bed and breakfast'!AP7</f>
        <v>22500</v>
      </c>
      <c r="AQ7" s="42">
        <f>'C завтраками| Bed and breakfast'!AQ7</f>
        <v>22500</v>
      </c>
      <c r="AR7" s="42">
        <f>'C завтраками| Bed and breakfast'!AR7</f>
        <v>18000</v>
      </c>
      <c r="AS7" s="42">
        <f>'C завтраками| Bed and breakfast'!AS7</f>
        <v>19500</v>
      </c>
      <c r="AT7" s="42">
        <f>'C завтраками| Bed and breakfast'!AT7</f>
        <v>18000</v>
      </c>
      <c r="AU7" s="42">
        <f>'C завтраками| Bed and breakfast'!AU7</f>
        <v>18000</v>
      </c>
      <c r="AV7" s="42">
        <f>'C завтраками| Bed and breakfast'!AV7</f>
        <v>19500</v>
      </c>
      <c r="AW7" s="42">
        <f>'C завтраками| Bed and breakfast'!AW7</f>
        <v>22500</v>
      </c>
      <c r="AX7" s="42">
        <f>'C завтраками| Bed and breakfast'!AX7</f>
        <v>22500</v>
      </c>
      <c r="AY7" s="42">
        <f>'C завтраками| Bed and breakfast'!AY7</f>
        <v>22500</v>
      </c>
      <c r="AZ7" s="42">
        <f>'C завтраками| Bed and breakfast'!AZ7</f>
        <v>22500</v>
      </c>
      <c r="BA7" s="42">
        <f>'C завтраками| Bed and breakfast'!BA7</f>
        <v>22500</v>
      </c>
      <c r="BB7" s="42">
        <f>'C завтраками| Bed and breakfast'!BB7</f>
        <v>23500</v>
      </c>
      <c r="BC7" s="42">
        <f>'C завтраками| Bed and breakfast'!BC7</f>
        <v>25000</v>
      </c>
      <c r="BD7" s="42">
        <f>'C завтраками| Bed and breakfast'!BD7</f>
        <v>25000</v>
      </c>
      <c r="BE7" s="42">
        <f>'C завтраками| Bed and breakfast'!BE7</f>
        <v>23500</v>
      </c>
      <c r="BF7" s="42">
        <f>'C завтраками| Bed and breakfast'!BF7</f>
        <v>22500</v>
      </c>
      <c r="BG7" s="42">
        <f>'C завтраками| Bed and breakfast'!BG7</f>
        <v>19500</v>
      </c>
      <c r="BH7" s="42">
        <f>'C завтраками| Bed and breakfast'!BH7</f>
        <v>16500</v>
      </c>
      <c r="BI7" s="42">
        <f>'C завтраками| Bed and breakfast'!BI7</f>
        <v>16500</v>
      </c>
      <c r="BJ7" s="42">
        <f>'C завтраками| Bed and breakfast'!BJ7</f>
        <v>16500</v>
      </c>
      <c r="BK7" s="42">
        <f>'C завтраками| Bed and breakfast'!BK7</f>
        <v>16500</v>
      </c>
    </row>
    <row r="8" spans="1:63" s="53" customFormat="1" x14ac:dyDescent="0.2">
      <c r="A8" s="88">
        <v>2</v>
      </c>
      <c r="B8" s="42">
        <f>'C завтраками| Bed and breakfast'!B8</f>
        <v>21100</v>
      </c>
      <c r="C8" s="42">
        <f>'C завтраками| Bed and breakfast'!C8</f>
        <v>16100</v>
      </c>
      <c r="D8" s="42">
        <f>'C завтраками| Bed and breakfast'!D8</f>
        <v>16100</v>
      </c>
      <c r="E8" s="42">
        <f>'C завтраками| Bed and breakfast'!E8</f>
        <v>16100</v>
      </c>
      <c r="F8" s="42">
        <f>'C завтраками| Bed and breakfast'!F8</f>
        <v>16100</v>
      </c>
      <c r="G8" s="42">
        <f>'C завтраками| Bed and breakfast'!G8</f>
        <v>21100</v>
      </c>
      <c r="H8" s="42">
        <f>'C завтраками| Bed and breakfast'!H8</f>
        <v>16100</v>
      </c>
      <c r="I8" s="42">
        <f>'C завтраками| Bed and breakfast'!I8</f>
        <v>18100</v>
      </c>
      <c r="J8" s="42">
        <f>'C завтраками| Bed and breakfast'!J8</f>
        <v>18100</v>
      </c>
      <c r="K8" s="42">
        <f>'C завтраками| Bed and breakfast'!K8</f>
        <v>18100</v>
      </c>
      <c r="L8" s="42">
        <f>'C завтраками| Bed and breakfast'!L8</f>
        <v>18100</v>
      </c>
      <c r="M8" s="42">
        <f>'C завтраками| Bed and breakfast'!M8</f>
        <v>20100</v>
      </c>
      <c r="N8" s="42">
        <f>'C завтраками| Bed and breakfast'!N8</f>
        <v>14000</v>
      </c>
      <c r="O8" s="42">
        <f>'C завтраками| Bed and breakfast'!O8</f>
        <v>11400</v>
      </c>
      <c r="P8" s="42">
        <f>'C завтраками| Bed and breakfast'!P8</f>
        <v>12100</v>
      </c>
      <c r="Q8" s="42">
        <f>'C завтраками| Bed and breakfast'!Q8</f>
        <v>11400</v>
      </c>
      <c r="R8" s="42">
        <f>'C завтраками| Bed and breakfast'!R8</f>
        <v>12100</v>
      </c>
      <c r="S8" s="42">
        <f>'C завтраками| Bed and breakfast'!S8</f>
        <v>10700</v>
      </c>
      <c r="T8" s="42">
        <f>'C завтраками| Bed and breakfast'!T8</f>
        <v>10000</v>
      </c>
      <c r="U8" s="42">
        <f>'C завтраками| Bed and breakfast'!U8</f>
        <v>10700</v>
      </c>
      <c r="V8" s="42">
        <f>'C завтраками| Bed and breakfast'!V8</f>
        <v>10000</v>
      </c>
      <c r="W8" s="42">
        <f>'C завтраками| Bed and breakfast'!W8</f>
        <v>11400</v>
      </c>
      <c r="X8" s="42">
        <f>'C завтраками| Bed and breakfast'!X8</f>
        <v>11400</v>
      </c>
      <c r="Y8" s="42">
        <f>'C завтраками| Bed and breakfast'!Y8</f>
        <v>11400</v>
      </c>
      <c r="Z8" s="42">
        <f>'C завтраками| Bed and breakfast'!Z8</f>
        <v>10000</v>
      </c>
      <c r="AA8" s="42">
        <f>'C завтраками| Bed and breakfast'!AA8</f>
        <v>10200</v>
      </c>
      <c r="AB8" s="42">
        <f>'C завтраками| Bed and breakfast'!AB8</f>
        <v>11100</v>
      </c>
      <c r="AC8" s="42">
        <f>'C завтраками| Bed and breakfast'!AC8</f>
        <v>10200</v>
      </c>
      <c r="AD8" s="42">
        <f>'C завтраками| Bed and breakfast'!AD8</f>
        <v>11100</v>
      </c>
      <c r="AE8" s="42">
        <f>'C завтраками| Bed and breakfast'!AE8</f>
        <v>12000</v>
      </c>
      <c r="AF8" s="42">
        <f>'C завтраками| Bed and breakfast'!AF8</f>
        <v>12900</v>
      </c>
      <c r="AG8" s="42">
        <f>'C завтраками| Bed and breakfast'!AG8</f>
        <v>16100</v>
      </c>
      <c r="AH8" s="42">
        <f>'C завтраками| Bed and breakfast'!AH8</f>
        <v>19300</v>
      </c>
      <c r="AI8" s="42">
        <f>'C завтраками| Bed and breakfast'!AI8</f>
        <v>20900</v>
      </c>
      <c r="AJ8" s="42">
        <f>'C завтраками| Bed and breakfast'!AJ8</f>
        <v>24500</v>
      </c>
      <c r="AK8" s="42">
        <f>'C завтраками| Bed and breakfast'!AK8</f>
        <v>43000</v>
      </c>
      <c r="AL8" s="42">
        <f>'C завтраками| Bed and breakfast'!AL8</f>
        <v>52000</v>
      </c>
      <c r="AM8" s="42">
        <f>'C завтраками| Bed and breakfast'!AM8</f>
        <v>47500</v>
      </c>
      <c r="AN8" s="42">
        <f>'C завтраками| Bed and breakfast'!AN8</f>
        <v>38500</v>
      </c>
      <c r="AO8" s="42">
        <f>'C завтраками| Bed and breakfast'!AO8</f>
        <v>34000</v>
      </c>
      <c r="AP8" s="42">
        <f>'C завтраками| Bed and breakfast'!AP8</f>
        <v>24500</v>
      </c>
      <c r="AQ8" s="42">
        <f>'C завтраками| Bed and breakfast'!AQ8</f>
        <v>24500</v>
      </c>
      <c r="AR8" s="42">
        <f>'C завтраками| Bed and breakfast'!AR8</f>
        <v>19700</v>
      </c>
      <c r="AS8" s="42">
        <f>'C завтраками| Bed and breakfast'!AS8</f>
        <v>21200</v>
      </c>
      <c r="AT8" s="42">
        <f>'C завтраками| Bed and breakfast'!AT8</f>
        <v>19700</v>
      </c>
      <c r="AU8" s="42">
        <f>'C завтраками| Bed and breakfast'!AU8</f>
        <v>19700</v>
      </c>
      <c r="AV8" s="42">
        <f>'C завтраками| Bed and breakfast'!AV8</f>
        <v>21200</v>
      </c>
      <c r="AW8" s="42">
        <f>'C завтраками| Bed and breakfast'!AW8</f>
        <v>24200</v>
      </c>
      <c r="AX8" s="42">
        <f>'C завтраками| Bed and breakfast'!AX8</f>
        <v>24200</v>
      </c>
      <c r="AY8" s="42">
        <f>'C завтраками| Bed and breakfast'!AY8</f>
        <v>24200</v>
      </c>
      <c r="AZ8" s="42">
        <f>'C завтраками| Bed and breakfast'!AZ8</f>
        <v>24200</v>
      </c>
      <c r="BA8" s="42">
        <f>'C завтраками| Bed and breakfast'!BA8</f>
        <v>24200</v>
      </c>
      <c r="BB8" s="42">
        <f>'C завтраками| Bed and breakfast'!BB8</f>
        <v>25200</v>
      </c>
      <c r="BC8" s="42">
        <f>'C завтраками| Bed and breakfast'!BC8</f>
        <v>26700</v>
      </c>
      <c r="BD8" s="42">
        <f>'C завтраками| Bed and breakfast'!BD8</f>
        <v>26700</v>
      </c>
      <c r="BE8" s="42">
        <f>'C завтраками| Bed and breakfast'!BE8</f>
        <v>25200</v>
      </c>
      <c r="BF8" s="42">
        <f>'C завтраками| Bed and breakfast'!BF8</f>
        <v>24200</v>
      </c>
      <c r="BG8" s="42">
        <f>'C завтраками| Bed and breakfast'!BG8</f>
        <v>21200</v>
      </c>
      <c r="BH8" s="42">
        <f>'C завтраками| Bed and breakfast'!BH8</f>
        <v>18200</v>
      </c>
      <c r="BI8" s="42">
        <f>'C завтраками| Bed and breakfast'!BI8</f>
        <v>18200</v>
      </c>
      <c r="BJ8" s="42">
        <f>'C завтраками| Bed and breakfast'!BJ8</f>
        <v>18200</v>
      </c>
      <c r="BK8" s="42">
        <f>'C завтраками| Bed and breakfast'!BK8</f>
        <v>18200</v>
      </c>
    </row>
    <row r="9" spans="1:63"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row>
    <row r="10" spans="1:63" s="53" customFormat="1" x14ac:dyDescent="0.2">
      <c r="A10" s="187">
        <v>1</v>
      </c>
      <c r="B10" s="42">
        <f>'C завтраками| Bed and breakfast'!B10</f>
        <v>20600</v>
      </c>
      <c r="C10" s="42">
        <f>'C завтраками| Bed and breakfast'!C10</f>
        <v>15600</v>
      </c>
      <c r="D10" s="42">
        <f>'C завтраками| Bed and breakfast'!D10</f>
        <v>15600</v>
      </c>
      <c r="E10" s="42">
        <f>'C завтраками| Bed and breakfast'!E10</f>
        <v>15600</v>
      </c>
      <c r="F10" s="42">
        <f>'C завтраками| Bed and breakfast'!F10</f>
        <v>15600</v>
      </c>
      <c r="G10" s="42">
        <f>'C завтраками| Bed and breakfast'!G10</f>
        <v>20600</v>
      </c>
      <c r="H10" s="42">
        <f>'C завтраками| Bed and breakfast'!H10</f>
        <v>15600</v>
      </c>
      <c r="I10" s="42">
        <f>'C завтраками| Bed and breakfast'!I10</f>
        <v>17600</v>
      </c>
      <c r="J10" s="42">
        <f>'C завтраками| Bed and breakfast'!J10</f>
        <v>17600</v>
      </c>
      <c r="K10" s="42">
        <f>'C завтраками| Bed and breakfast'!K10</f>
        <v>17600</v>
      </c>
      <c r="L10" s="42">
        <f>'C завтраками| Bed and breakfast'!L10</f>
        <v>17600</v>
      </c>
      <c r="M10" s="42">
        <f>'C завтраками| Bed and breakfast'!M10</f>
        <v>19600</v>
      </c>
      <c r="N10" s="42">
        <f>'C завтраками| Bed and breakfast'!N10</f>
        <v>13500</v>
      </c>
      <c r="O10" s="42">
        <f>'C завтраками| Bed and breakfast'!O10</f>
        <v>10900</v>
      </c>
      <c r="P10" s="42">
        <f>'C завтраками| Bed and breakfast'!P10</f>
        <v>11600</v>
      </c>
      <c r="Q10" s="42">
        <f>'C завтраками| Bed and breakfast'!Q10</f>
        <v>10900</v>
      </c>
      <c r="R10" s="42">
        <f>'C завтраками| Bed and breakfast'!R10</f>
        <v>11600</v>
      </c>
      <c r="S10" s="42">
        <f>'C завтраками| Bed and breakfast'!S10</f>
        <v>10200</v>
      </c>
      <c r="T10" s="42">
        <f>'C завтраками| Bed and breakfast'!T10</f>
        <v>9500</v>
      </c>
      <c r="U10" s="42">
        <f>'C завтраками| Bed and breakfast'!U10</f>
        <v>10200</v>
      </c>
      <c r="V10" s="42">
        <f>'C завтраками| Bed and breakfast'!V10</f>
        <v>9500</v>
      </c>
      <c r="W10" s="42">
        <f>'C завтраками| Bed and breakfast'!W10</f>
        <v>10900</v>
      </c>
      <c r="X10" s="42">
        <f>'C завтраками| Bed and breakfast'!X10</f>
        <v>10900</v>
      </c>
      <c r="Y10" s="42">
        <f>'C завтраками| Bed and breakfast'!Y10</f>
        <v>10900</v>
      </c>
      <c r="Z10" s="42">
        <f>'C завтраками| Bed and breakfast'!Z10</f>
        <v>9500</v>
      </c>
      <c r="AA10" s="42">
        <f>'C завтраками| Bed and breakfast'!AA10</f>
        <v>9700</v>
      </c>
      <c r="AB10" s="42">
        <f>'C завтраками| Bed and breakfast'!AB10</f>
        <v>10600</v>
      </c>
      <c r="AC10" s="42">
        <f>'C завтраками| Bed and breakfast'!AC10</f>
        <v>9700</v>
      </c>
      <c r="AD10" s="42">
        <f>'C завтраками| Bed and breakfast'!AD10</f>
        <v>10600</v>
      </c>
      <c r="AE10" s="42">
        <f>'C завтраками| Bed and breakfast'!AE10</f>
        <v>11500</v>
      </c>
      <c r="AF10" s="42">
        <f>'C завтраками| Bed and breakfast'!AF10</f>
        <v>12400</v>
      </c>
      <c r="AG10" s="42">
        <f>'C завтраками| Bed and breakfast'!AG10</f>
        <v>15600</v>
      </c>
      <c r="AH10" s="42">
        <f>'C завтраками| Bed and breakfast'!AH10</f>
        <v>18800</v>
      </c>
      <c r="AI10" s="42">
        <f>'C завтраками| Bed and breakfast'!AI10</f>
        <v>20400</v>
      </c>
      <c r="AJ10" s="42">
        <f>'C завтраками| Bed and breakfast'!AJ10</f>
        <v>24500</v>
      </c>
      <c r="AK10" s="42">
        <f>'C завтраками| Bed and breakfast'!AK10</f>
        <v>43000</v>
      </c>
      <c r="AL10" s="42">
        <f>'C завтраками| Bed and breakfast'!AL10</f>
        <v>52000</v>
      </c>
      <c r="AM10" s="42">
        <f>'C завтраками| Bed and breakfast'!AM10</f>
        <v>47500</v>
      </c>
      <c r="AN10" s="42">
        <f>'C завтраками| Bed and breakfast'!AN10</f>
        <v>38500</v>
      </c>
      <c r="AO10" s="42">
        <f>'C завтраками| Bed and breakfast'!AO10</f>
        <v>34000</v>
      </c>
      <c r="AP10" s="42">
        <f>'C завтраками| Bed and breakfast'!AP10</f>
        <v>24500</v>
      </c>
      <c r="AQ10" s="42">
        <f>'C завтраками| Bed and breakfast'!AQ10</f>
        <v>24500</v>
      </c>
      <c r="AR10" s="42">
        <f>'C завтраками| Bed and breakfast'!AR10</f>
        <v>20000</v>
      </c>
      <c r="AS10" s="42">
        <f>'C завтраками| Bed and breakfast'!AS10</f>
        <v>21500</v>
      </c>
      <c r="AT10" s="42">
        <f>'C завтраками| Bed and breakfast'!AT10</f>
        <v>20000</v>
      </c>
      <c r="AU10" s="42">
        <f>'C завтраками| Bed and breakfast'!AU10</f>
        <v>20000</v>
      </c>
      <c r="AV10" s="42">
        <f>'C завтраками| Bed and breakfast'!AV10</f>
        <v>21500</v>
      </c>
      <c r="AW10" s="42">
        <f>'C завтраками| Bed and breakfast'!AW10</f>
        <v>24500</v>
      </c>
      <c r="AX10" s="42">
        <f>'C завтраками| Bed and breakfast'!AX10</f>
        <v>24500</v>
      </c>
      <c r="AY10" s="42">
        <f>'C завтраками| Bed and breakfast'!AY10</f>
        <v>24500</v>
      </c>
      <c r="AZ10" s="42">
        <f>'C завтраками| Bed and breakfast'!AZ10</f>
        <v>24500</v>
      </c>
      <c r="BA10" s="42">
        <f>'C завтраками| Bed and breakfast'!BA10</f>
        <v>24500</v>
      </c>
      <c r="BB10" s="42">
        <f>'C завтраками| Bed and breakfast'!BB10</f>
        <v>25500</v>
      </c>
      <c r="BC10" s="42">
        <f>'C завтраками| Bed and breakfast'!BC10</f>
        <v>27000</v>
      </c>
      <c r="BD10" s="42">
        <f>'C завтраками| Bed and breakfast'!BD10</f>
        <v>27000</v>
      </c>
      <c r="BE10" s="42">
        <f>'C завтраками| Bed and breakfast'!BE10</f>
        <v>25500</v>
      </c>
      <c r="BF10" s="42">
        <f>'C завтраками| Bed and breakfast'!BF10</f>
        <v>24500</v>
      </c>
      <c r="BG10" s="42">
        <f>'C завтраками| Bed and breakfast'!BG10</f>
        <v>21500</v>
      </c>
      <c r="BH10" s="42">
        <f>'C завтраками| Bed and breakfast'!BH10</f>
        <v>18500</v>
      </c>
      <c r="BI10" s="42">
        <f>'C завтраками| Bed and breakfast'!BI10</f>
        <v>18500</v>
      </c>
      <c r="BJ10" s="42">
        <f>'C завтраками| Bed and breakfast'!BJ10</f>
        <v>18500</v>
      </c>
      <c r="BK10" s="42">
        <f>'C завтраками| Bed and breakfast'!BK10</f>
        <v>18500</v>
      </c>
    </row>
    <row r="11" spans="1:63" s="53" customFormat="1" x14ac:dyDescent="0.2">
      <c r="A11" s="187">
        <v>2</v>
      </c>
      <c r="B11" s="42">
        <f>'C завтраками| Bed and breakfast'!B11</f>
        <v>22100</v>
      </c>
      <c r="C11" s="42">
        <f>'C завтраками| Bed and breakfast'!C11</f>
        <v>17100</v>
      </c>
      <c r="D11" s="42">
        <f>'C завтраками| Bed and breakfast'!D11</f>
        <v>17100</v>
      </c>
      <c r="E11" s="42">
        <f>'C завтраками| Bed and breakfast'!E11</f>
        <v>17100</v>
      </c>
      <c r="F11" s="42">
        <f>'C завтраками| Bed and breakfast'!F11</f>
        <v>17100</v>
      </c>
      <c r="G11" s="42">
        <f>'C завтраками| Bed and breakfast'!G11</f>
        <v>22100</v>
      </c>
      <c r="H11" s="42">
        <f>'C завтраками| Bed and breakfast'!H11</f>
        <v>17100</v>
      </c>
      <c r="I11" s="42">
        <f>'C завтраками| Bed and breakfast'!I11</f>
        <v>19100</v>
      </c>
      <c r="J11" s="42">
        <f>'C завтраками| Bed and breakfast'!J11</f>
        <v>19100</v>
      </c>
      <c r="K11" s="42">
        <f>'C завтраками| Bed and breakfast'!K11</f>
        <v>19100</v>
      </c>
      <c r="L11" s="42">
        <f>'C завтраками| Bed and breakfast'!L11</f>
        <v>19100</v>
      </c>
      <c r="M11" s="42">
        <f>'C завтраками| Bed and breakfast'!M11</f>
        <v>21100</v>
      </c>
      <c r="N11" s="42">
        <f>'C завтраками| Bed and breakfast'!N11</f>
        <v>15000</v>
      </c>
      <c r="O11" s="42">
        <f>'C завтраками| Bed and breakfast'!O11</f>
        <v>12400</v>
      </c>
      <c r="P11" s="42">
        <f>'C завтраками| Bed and breakfast'!P11</f>
        <v>13100</v>
      </c>
      <c r="Q11" s="42">
        <f>'C завтраками| Bed and breakfast'!Q11</f>
        <v>12400</v>
      </c>
      <c r="R11" s="42">
        <f>'C завтраками| Bed and breakfast'!R11</f>
        <v>13100</v>
      </c>
      <c r="S11" s="42">
        <f>'C завтраками| Bed and breakfast'!S11</f>
        <v>11700</v>
      </c>
      <c r="T11" s="42">
        <f>'C завтраками| Bed and breakfast'!T11</f>
        <v>11000</v>
      </c>
      <c r="U11" s="42">
        <f>'C завтраками| Bed and breakfast'!U11</f>
        <v>11700</v>
      </c>
      <c r="V11" s="42">
        <f>'C завтраками| Bed and breakfast'!V11</f>
        <v>11000</v>
      </c>
      <c r="W11" s="42">
        <f>'C завтраками| Bed and breakfast'!W11</f>
        <v>12400</v>
      </c>
      <c r="X11" s="42">
        <f>'C завтраками| Bed and breakfast'!X11</f>
        <v>12400</v>
      </c>
      <c r="Y11" s="42">
        <f>'C завтраками| Bed and breakfast'!Y11</f>
        <v>12400</v>
      </c>
      <c r="Z11" s="42">
        <f>'C завтраками| Bed and breakfast'!Z11</f>
        <v>11000</v>
      </c>
      <c r="AA11" s="42">
        <f>'C завтраками| Bed and breakfast'!AA11</f>
        <v>11200</v>
      </c>
      <c r="AB11" s="42">
        <f>'C завтраками| Bed and breakfast'!AB11</f>
        <v>12100</v>
      </c>
      <c r="AC11" s="42">
        <f>'C завтраками| Bed and breakfast'!AC11</f>
        <v>11200</v>
      </c>
      <c r="AD11" s="42">
        <f>'C завтраками| Bed and breakfast'!AD11</f>
        <v>12100</v>
      </c>
      <c r="AE11" s="42">
        <f>'C завтраками| Bed and breakfast'!AE11</f>
        <v>13000</v>
      </c>
      <c r="AF11" s="42">
        <f>'C завтраками| Bed and breakfast'!AF11</f>
        <v>13900</v>
      </c>
      <c r="AG11" s="42">
        <f>'C завтраками| Bed and breakfast'!AG11</f>
        <v>17100</v>
      </c>
      <c r="AH11" s="42">
        <f>'C завтраками| Bed and breakfast'!AH11</f>
        <v>20300</v>
      </c>
      <c r="AI11" s="42">
        <f>'C завтраками| Bed and breakfast'!AI11</f>
        <v>21900</v>
      </c>
      <c r="AJ11" s="42">
        <f>'C завтраками| Bed and breakfast'!AJ11</f>
        <v>26500</v>
      </c>
      <c r="AK11" s="42">
        <f>'C завтраками| Bed and breakfast'!AK11</f>
        <v>45000</v>
      </c>
      <c r="AL11" s="42">
        <f>'C завтраками| Bed and breakfast'!AL11</f>
        <v>54000</v>
      </c>
      <c r="AM11" s="42">
        <f>'C завтраками| Bed and breakfast'!AM11</f>
        <v>49500</v>
      </c>
      <c r="AN11" s="42">
        <f>'C завтраками| Bed and breakfast'!AN11</f>
        <v>40500</v>
      </c>
      <c r="AO11" s="42">
        <f>'C завтраками| Bed and breakfast'!AO11</f>
        <v>36000</v>
      </c>
      <c r="AP11" s="42">
        <f>'C завтраками| Bed and breakfast'!AP11</f>
        <v>26500</v>
      </c>
      <c r="AQ11" s="42">
        <f>'C завтраками| Bed and breakfast'!AQ11</f>
        <v>26500</v>
      </c>
      <c r="AR11" s="42">
        <f>'C завтраками| Bed and breakfast'!AR11</f>
        <v>21700</v>
      </c>
      <c r="AS11" s="42">
        <f>'C завтраками| Bed and breakfast'!AS11</f>
        <v>23200</v>
      </c>
      <c r="AT11" s="42">
        <f>'C завтраками| Bed and breakfast'!AT11</f>
        <v>21700</v>
      </c>
      <c r="AU11" s="42">
        <f>'C завтраками| Bed and breakfast'!AU11</f>
        <v>21700</v>
      </c>
      <c r="AV11" s="42">
        <f>'C завтраками| Bed and breakfast'!AV11</f>
        <v>23200</v>
      </c>
      <c r="AW11" s="42">
        <f>'C завтраками| Bed and breakfast'!AW11</f>
        <v>26200</v>
      </c>
      <c r="AX11" s="42">
        <f>'C завтраками| Bed and breakfast'!AX11</f>
        <v>26200</v>
      </c>
      <c r="AY11" s="42">
        <f>'C завтраками| Bed and breakfast'!AY11</f>
        <v>26200</v>
      </c>
      <c r="AZ11" s="42">
        <f>'C завтраками| Bed and breakfast'!AZ11</f>
        <v>26200</v>
      </c>
      <c r="BA11" s="42">
        <f>'C завтраками| Bed and breakfast'!BA11</f>
        <v>26200</v>
      </c>
      <c r="BB11" s="42">
        <f>'C завтраками| Bed and breakfast'!BB11</f>
        <v>27200</v>
      </c>
      <c r="BC11" s="42">
        <f>'C завтраками| Bed and breakfast'!BC11</f>
        <v>28700</v>
      </c>
      <c r="BD11" s="42">
        <f>'C завтраками| Bed and breakfast'!BD11</f>
        <v>28700</v>
      </c>
      <c r="BE11" s="42">
        <f>'C завтраками| Bed and breakfast'!BE11</f>
        <v>27200</v>
      </c>
      <c r="BF11" s="42">
        <f>'C завтраками| Bed and breakfast'!BF11</f>
        <v>26200</v>
      </c>
      <c r="BG11" s="42">
        <f>'C завтраками| Bed and breakfast'!BG11</f>
        <v>23200</v>
      </c>
      <c r="BH11" s="42">
        <f>'C завтраками| Bed and breakfast'!BH11</f>
        <v>20200</v>
      </c>
      <c r="BI11" s="42">
        <f>'C завтраками| Bed and breakfast'!BI11</f>
        <v>20200</v>
      </c>
      <c r="BJ11" s="42">
        <f>'C завтраками| Bed and breakfast'!BJ11</f>
        <v>20200</v>
      </c>
      <c r="BK11" s="42">
        <f>'C завтраками| Bed and breakfast'!BK11</f>
        <v>20200</v>
      </c>
    </row>
    <row r="12" spans="1:6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row>
    <row r="13" spans="1:63" s="53" customFormat="1" x14ac:dyDescent="0.2">
      <c r="A13" s="88">
        <f>A7</f>
        <v>1</v>
      </c>
      <c r="B13" s="42">
        <f>'C завтраками| Bed and breakfast'!B13</f>
        <v>21600</v>
      </c>
      <c r="C13" s="42">
        <f>'C завтраками| Bed and breakfast'!C13</f>
        <v>16600</v>
      </c>
      <c r="D13" s="42">
        <f>'C завтраками| Bed and breakfast'!D13</f>
        <v>16600</v>
      </c>
      <c r="E13" s="42">
        <f>'C завтраками| Bed and breakfast'!E13</f>
        <v>16600</v>
      </c>
      <c r="F13" s="42">
        <f>'C завтраками| Bed and breakfast'!F13</f>
        <v>16600</v>
      </c>
      <c r="G13" s="42">
        <f>'C завтраками| Bed and breakfast'!G13</f>
        <v>21600</v>
      </c>
      <c r="H13" s="42">
        <f>'C завтраками| Bed and breakfast'!H13</f>
        <v>16600</v>
      </c>
      <c r="I13" s="42">
        <f>'C завтраками| Bed and breakfast'!I13</f>
        <v>18600</v>
      </c>
      <c r="J13" s="42">
        <f>'C завтраками| Bed and breakfast'!J13</f>
        <v>18600</v>
      </c>
      <c r="K13" s="42">
        <f>'C завтраками| Bed and breakfast'!K13</f>
        <v>18600</v>
      </c>
      <c r="L13" s="42">
        <f>'C завтраками| Bed and breakfast'!L13</f>
        <v>18600</v>
      </c>
      <c r="M13" s="42">
        <f>'C завтраками| Bed and breakfast'!M13</f>
        <v>20600</v>
      </c>
      <c r="N13" s="42">
        <f>'C завтраками| Bed and breakfast'!N13</f>
        <v>14500</v>
      </c>
      <c r="O13" s="42">
        <f>'C завтраками| Bed and breakfast'!O13</f>
        <v>11900</v>
      </c>
      <c r="P13" s="42">
        <f>'C завтраками| Bed and breakfast'!P13</f>
        <v>12600</v>
      </c>
      <c r="Q13" s="42">
        <f>'C завтраками| Bed and breakfast'!Q13</f>
        <v>11900</v>
      </c>
      <c r="R13" s="42">
        <f>'C завтраками| Bed and breakfast'!R13</f>
        <v>12600</v>
      </c>
      <c r="S13" s="42">
        <f>'C завтраками| Bed and breakfast'!S13</f>
        <v>11200</v>
      </c>
      <c r="T13" s="42">
        <f>'C завтраками| Bed and breakfast'!T13</f>
        <v>10500</v>
      </c>
      <c r="U13" s="42">
        <f>'C завтраками| Bed and breakfast'!U13</f>
        <v>11200</v>
      </c>
      <c r="V13" s="42">
        <f>'C завтраками| Bed and breakfast'!V13</f>
        <v>10500</v>
      </c>
      <c r="W13" s="42">
        <f>'C завтраками| Bed and breakfast'!W13</f>
        <v>11900</v>
      </c>
      <c r="X13" s="42">
        <f>'C завтраками| Bed and breakfast'!X13</f>
        <v>11900</v>
      </c>
      <c r="Y13" s="42">
        <f>'C завтраками| Bed and breakfast'!Y13</f>
        <v>11900</v>
      </c>
      <c r="Z13" s="42">
        <f>'C завтраками| Bed and breakfast'!Z13</f>
        <v>10500</v>
      </c>
      <c r="AA13" s="42">
        <f>'C завтраками| Bed and breakfast'!AA13</f>
        <v>10700</v>
      </c>
      <c r="AB13" s="42">
        <f>'C завтраками| Bed and breakfast'!AB13</f>
        <v>11600</v>
      </c>
      <c r="AC13" s="42">
        <f>'C завтраками| Bed and breakfast'!AC13</f>
        <v>10700</v>
      </c>
      <c r="AD13" s="42">
        <f>'C завтраками| Bed and breakfast'!AD13</f>
        <v>11600</v>
      </c>
      <c r="AE13" s="42">
        <f>'C завтраками| Bed and breakfast'!AE13</f>
        <v>12500</v>
      </c>
      <c r="AF13" s="42">
        <f>'C завтраками| Bed and breakfast'!AF13</f>
        <v>13400</v>
      </c>
      <c r="AG13" s="42">
        <f>'C завтраками| Bed and breakfast'!AG13</f>
        <v>16600</v>
      </c>
      <c r="AH13" s="42">
        <f>'C завтраками| Bed and breakfast'!AH13</f>
        <v>19800</v>
      </c>
      <c r="AI13" s="42">
        <f>'C завтраками| Bed and breakfast'!AI13</f>
        <v>21400</v>
      </c>
      <c r="AJ13" s="42">
        <f>'C завтраками| Bed and breakfast'!AJ13</f>
        <v>25500</v>
      </c>
      <c r="AK13" s="42">
        <f>'C завтраками| Bed and breakfast'!AK13</f>
        <v>44000</v>
      </c>
      <c r="AL13" s="42">
        <f>'C завтраками| Bed and breakfast'!AL13</f>
        <v>53000</v>
      </c>
      <c r="AM13" s="42">
        <f>'C завтраками| Bed and breakfast'!AM13</f>
        <v>48500</v>
      </c>
      <c r="AN13" s="42">
        <f>'C завтраками| Bed and breakfast'!AN13</f>
        <v>39500</v>
      </c>
      <c r="AO13" s="42">
        <f>'C завтраками| Bed and breakfast'!AO13</f>
        <v>35000</v>
      </c>
      <c r="AP13" s="42">
        <f>'C завтраками| Bed and breakfast'!AP13</f>
        <v>25500</v>
      </c>
      <c r="AQ13" s="42">
        <f>'C завтраками| Bed and breakfast'!AQ13</f>
        <v>25500</v>
      </c>
      <c r="AR13" s="42">
        <f>'C завтраками| Bed and breakfast'!AR13</f>
        <v>21000</v>
      </c>
      <c r="AS13" s="42">
        <f>'C завтраками| Bed and breakfast'!AS13</f>
        <v>22500</v>
      </c>
      <c r="AT13" s="42">
        <f>'C завтраками| Bed and breakfast'!AT13</f>
        <v>21000</v>
      </c>
      <c r="AU13" s="42">
        <f>'C завтраками| Bed and breakfast'!AU13</f>
        <v>21000</v>
      </c>
      <c r="AV13" s="42">
        <f>'C завтраками| Bed and breakfast'!AV13</f>
        <v>22500</v>
      </c>
      <c r="AW13" s="42">
        <f>'C завтраками| Bed and breakfast'!AW13</f>
        <v>25500</v>
      </c>
      <c r="AX13" s="42">
        <f>'C завтраками| Bed and breakfast'!AX13</f>
        <v>25500</v>
      </c>
      <c r="AY13" s="42">
        <f>'C завтраками| Bed and breakfast'!AY13</f>
        <v>25500</v>
      </c>
      <c r="AZ13" s="42">
        <f>'C завтраками| Bed and breakfast'!AZ13</f>
        <v>25500</v>
      </c>
      <c r="BA13" s="42">
        <f>'C завтраками| Bed and breakfast'!BA13</f>
        <v>25500</v>
      </c>
      <c r="BB13" s="42">
        <f>'C завтраками| Bed and breakfast'!BB13</f>
        <v>26500</v>
      </c>
      <c r="BC13" s="42">
        <f>'C завтраками| Bed and breakfast'!BC13</f>
        <v>28000</v>
      </c>
      <c r="BD13" s="42">
        <f>'C завтраками| Bed and breakfast'!BD13</f>
        <v>28000</v>
      </c>
      <c r="BE13" s="42">
        <f>'C завтраками| Bed and breakfast'!BE13</f>
        <v>26500</v>
      </c>
      <c r="BF13" s="42">
        <f>'C завтраками| Bed and breakfast'!BF13</f>
        <v>25500</v>
      </c>
      <c r="BG13" s="42">
        <f>'C завтраками| Bed and breakfast'!BG13</f>
        <v>22500</v>
      </c>
      <c r="BH13" s="42">
        <f>'C завтраками| Bed and breakfast'!BH13</f>
        <v>19500</v>
      </c>
      <c r="BI13" s="42">
        <f>'C завтраками| Bed and breakfast'!BI13</f>
        <v>19500</v>
      </c>
      <c r="BJ13" s="42">
        <f>'C завтраками| Bed and breakfast'!BJ13</f>
        <v>19500</v>
      </c>
      <c r="BK13" s="42">
        <f>'C завтраками| Bed and breakfast'!BK13</f>
        <v>19500</v>
      </c>
    </row>
    <row r="14" spans="1:63" s="53" customFormat="1" x14ac:dyDescent="0.2">
      <c r="A14" s="88">
        <f>A8</f>
        <v>2</v>
      </c>
      <c r="B14" s="42">
        <f>'C завтраками| Bed and breakfast'!B14</f>
        <v>23100</v>
      </c>
      <c r="C14" s="42">
        <f>'C завтраками| Bed and breakfast'!C14</f>
        <v>18100</v>
      </c>
      <c r="D14" s="42">
        <f>'C завтраками| Bed and breakfast'!D14</f>
        <v>18100</v>
      </c>
      <c r="E14" s="42">
        <f>'C завтраками| Bed and breakfast'!E14</f>
        <v>18100</v>
      </c>
      <c r="F14" s="42">
        <f>'C завтраками| Bed and breakfast'!F14</f>
        <v>18100</v>
      </c>
      <c r="G14" s="42">
        <f>'C завтраками| Bed and breakfast'!G14</f>
        <v>23100</v>
      </c>
      <c r="H14" s="42">
        <f>'C завтраками| Bed and breakfast'!H14</f>
        <v>18100</v>
      </c>
      <c r="I14" s="42">
        <f>'C завтраками| Bed and breakfast'!I14</f>
        <v>20100</v>
      </c>
      <c r="J14" s="42">
        <f>'C завтраками| Bed and breakfast'!J14</f>
        <v>20100</v>
      </c>
      <c r="K14" s="42">
        <f>'C завтраками| Bed and breakfast'!K14</f>
        <v>20100</v>
      </c>
      <c r="L14" s="42">
        <f>'C завтраками| Bed and breakfast'!L14</f>
        <v>20100</v>
      </c>
      <c r="M14" s="42">
        <f>'C завтраками| Bed and breakfast'!M14</f>
        <v>22100</v>
      </c>
      <c r="N14" s="42">
        <f>'C завтраками| Bed and breakfast'!N14</f>
        <v>16000</v>
      </c>
      <c r="O14" s="42">
        <f>'C завтраками| Bed and breakfast'!O14</f>
        <v>13400</v>
      </c>
      <c r="P14" s="42">
        <f>'C завтраками| Bed and breakfast'!P14</f>
        <v>14100</v>
      </c>
      <c r="Q14" s="42">
        <f>'C завтраками| Bed and breakfast'!Q14</f>
        <v>13400</v>
      </c>
      <c r="R14" s="42">
        <f>'C завтраками| Bed and breakfast'!R14</f>
        <v>14100</v>
      </c>
      <c r="S14" s="42">
        <f>'C завтраками| Bed and breakfast'!S14</f>
        <v>12700</v>
      </c>
      <c r="T14" s="42">
        <f>'C завтраками| Bed and breakfast'!T14</f>
        <v>12000</v>
      </c>
      <c r="U14" s="42">
        <f>'C завтраками| Bed and breakfast'!U14</f>
        <v>12700</v>
      </c>
      <c r="V14" s="42">
        <f>'C завтраками| Bed and breakfast'!V14</f>
        <v>12000</v>
      </c>
      <c r="W14" s="42">
        <f>'C завтраками| Bed and breakfast'!W14</f>
        <v>13400</v>
      </c>
      <c r="X14" s="42">
        <f>'C завтраками| Bed and breakfast'!X14</f>
        <v>13400</v>
      </c>
      <c r="Y14" s="42">
        <f>'C завтраками| Bed and breakfast'!Y14</f>
        <v>13400</v>
      </c>
      <c r="Z14" s="42">
        <f>'C завтраками| Bed and breakfast'!Z14</f>
        <v>12000</v>
      </c>
      <c r="AA14" s="42">
        <f>'C завтраками| Bed and breakfast'!AA14</f>
        <v>12200</v>
      </c>
      <c r="AB14" s="42">
        <f>'C завтраками| Bed and breakfast'!AB14</f>
        <v>13100</v>
      </c>
      <c r="AC14" s="42">
        <f>'C завтраками| Bed and breakfast'!AC14</f>
        <v>12200</v>
      </c>
      <c r="AD14" s="42">
        <f>'C завтраками| Bed and breakfast'!AD14</f>
        <v>13100</v>
      </c>
      <c r="AE14" s="42">
        <f>'C завтраками| Bed and breakfast'!AE14</f>
        <v>14000</v>
      </c>
      <c r="AF14" s="42">
        <f>'C завтраками| Bed and breakfast'!AF14</f>
        <v>14900</v>
      </c>
      <c r="AG14" s="42">
        <f>'C завтраками| Bed and breakfast'!AG14</f>
        <v>18100</v>
      </c>
      <c r="AH14" s="42">
        <f>'C завтраками| Bed and breakfast'!AH14</f>
        <v>21300</v>
      </c>
      <c r="AI14" s="42">
        <f>'C завтраками| Bed and breakfast'!AI14</f>
        <v>22900</v>
      </c>
      <c r="AJ14" s="42">
        <f>'C завтраками| Bed and breakfast'!AJ14</f>
        <v>27500</v>
      </c>
      <c r="AK14" s="42">
        <f>'C завтраками| Bed and breakfast'!AK14</f>
        <v>46000</v>
      </c>
      <c r="AL14" s="42">
        <f>'C завтраками| Bed and breakfast'!AL14</f>
        <v>55000</v>
      </c>
      <c r="AM14" s="42">
        <f>'C завтраками| Bed and breakfast'!AM14</f>
        <v>50500</v>
      </c>
      <c r="AN14" s="42">
        <f>'C завтраками| Bed and breakfast'!AN14</f>
        <v>41500</v>
      </c>
      <c r="AO14" s="42">
        <f>'C завтраками| Bed and breakfast'!AO14</f>
        <v>37000</v>
      </c>
      <c r="AP14" s="42">
        <f>'C завтраками| Bed and breakfast'!AP14</f>
        <v>27500</v>
      </c>
      <c r="AQ14" s="42">
        <f>'C завтраками| Bed and breakfast'!AQ14</f>
        <v>27500</v>
      </c>
      <c r="AR14" s="42">
        <f>'C завтраками| Bed and breakfast'!AR14</f>
        <v>22700</v>
      </c>
      <c r="AS14" s="42">
        <f>'C завтраками| Bed and breakfast'!AS14</f>
        <v>24200</v>
      </c>
      <c r="AT14" s="42">
        <f>'C завтраками| Bed and breakfast'!AT14</f>
        <v>22700</v>
      </c>
      <c r="AU14" s="42">
        <f>'C завтраками| Bed and breakfast'!AU14</f>
        <v>22700</v>
      </c>
      <c r="AV14" s="42">
        <f>'C завтраками| Bed and breakfast'!AV14</f>
        <v>24200</v>
      </c>
      <c r="AW14" s="42">
        <f>'C завтраками| Bed and breakfast'!AW14</f>
        <v>27200</v>
      </c>
      <c r="AX14" s="42">
        <f>'C завтраками| Bed and breakfast'!AX14</f>
        <v>27200</v>
      </c>
      <c r="AY14" s="42">
        <f>'C завтраками| Bed and breakfast'!AY14</f>
        <v>27200</v>
      </c>
      <c r="AZ14" s="42">
        <f>'C завтраками| Bed and breakfast'!AZ14</f>
        <v>27200</v>
      </c>
      <c r="BA14" s="42">
        <f>'C завтраками| Bed and breakfast'!BA14</f>
        <v>27200</v>
      </c>
      <c r="BB14" s="42">
        <f>'C завтраками| Bed and breakfast'!BB14</f>
        <v>28200</v>
      </c>
      <c r="BC14" s="42">
        <f>'C завтраками| Bed and breakfast'!BC14</f>
        <v>29700</v>
      </c>
      <c r="BD14" s="42">
        <f>'C завтраками| Bed and breakfast'!BD14</f>
        <v>29700</v>
      </c>
      <c r="BE14" s="42">
        <f>'C завтраками| Bed and breakfast'!BE14</f>
        <v>28200</v>
      </c>
      <c r="BF14" s="42">
        <f>'C завтраками| Bed and breakfast'!BF14</f>
        <v>27200</v>
      </c>
      <c r="BG14" s="42">
        <f>'C завтраками| Bed and breakfast'!BG14</f>
        <v>24200</v>
      </c>
      <c r="BH14" s="42">
        <f>'C завтраками| Bed and breakfast'!BH14</f>
        <v>21200</v>
      </c>
      <c r="BI14" s="42">
        <f>'C завтраками| Bed and breakfast'!BI14</f>
        <v>21200</v>
      </c>
      <c r="BJ14" s="42">
        <f>'C завтраками| Bed and breakfast'!BJ14</f>
        <v>21200</v>
      </c>
      <c r="BK14" s="42">
        <f>'C завтраками| Bed and breakfast'!BK14</f>
        <v>21200</v>
      </c>
    </row>
    <row r="15" spans="1:6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row>
    <row r="16" spans="1:63" s="53" customFormat="1" x14ac:dyDescent="0.2">
      <c r="A16" s="88">
        <f>A7</f>
        <v>1</v>
      </c>
      <c r="B16" s="42">
        <f>'C завтраками| Bed and breakfast'!B16</f>
        <v>23100</v>
      </c>
      <c r="C16" s="42">
        <f>'C завтраками| Bed and breakfast'!C16</f>
        <v>18100</v>
      </c>
      <c r="D16" s="42">
        <f>'C завтраками| Bed and breakfast'!D16</f>
        <v>18100</v>
      </c>
      <c r="E16" s="42">
        <f>'C завтраками| Bed and breakfast'!E16</f>
        <v>18100</v>
      </c>
      <c r="F16" s="42">
        <f>'C завтраками| Bed and breakfast'!F16</f>
        <v>18100</v>
      </c>
      <c r="G16" s="42">
        <f>'C завтраками| Bed and breakfast'!G16</f>
        <v>23100</v>
      </c>
      <c r="H16" s="42">
        <f>'C завтраками| Bed and breakfast'!H16</f>
        <v>18100</v>
      </c>
      <c r="I16" s="42">
        <f>'C завтраками| Bed and breakfast'!I16</f>
        <v>20100</v>
      </c>
      <c r="J16" s="42">
        <f>'C завтраками| Bed and breakfast'!J16</f>
        <v>20100</v>
      </c>
      <c r="K16" s="42">
        <f>'C завтраками| Bed and breakfast'!K16</f>
        <v>20100</v>
      </c>
      <c r="L16" s="42">
        <f>'C завтраками| Bed and breakfast'!L16</f>
        <v>20100</v>
      </c>
      <c r="M16" s="42">
        <f>'C завтраками| Bed and breakfast'!M16</f>
        <v>22100</v>
      </c>
      <c r="N16" s="42">
        <f>'C завтраками| Bed and breakfast'!N16</f>
        <v>16000</v>
      </c>
      <c r="O16" s="42">
        <f>'C завтраками| Bed and breakfast'!O16</f>
        <v>13400</v>
      </c>
      <c r="P16" s="42">
        <f>'C завтраками| Bed and breakfast'!P16</f>
        <v>14100</v>
      </c>
      <c r="Q16" s="42">
        <f>'C завтраками| Bed and breakfast'!Q16</f>
        <v>13400</v>
      </c>
      <c r="R16" s="42">
        <f>'C завтраками| Bed and breakfast'!R16</f>
        <v>14100</v>
      </c>
      <c r="S16" s="42">
        <f>'C завтраками| Bed and breakfast'!S16</f>
        <v>12700</v>
      </c>
      <c r="T16" s="42">
        <f>'C завтраками| Bed and breakfast'!T16</f>
        <v>12000</v>
      </c>
      <c r="U16" s="42">
        <f>'C завтраками| Bed and breakfast'!U16</f>
        <v>12700</v>
      </c>
      <c r="V16" s="42">
        <f>'C завтраками| Bed and breakfast'!V16</f>
        <v>12000</v>
      </c>
      <c r="W16" s="42">
        <f>'C завтраками| Bed and breakfast'!W16</f>
        <v>13400</v>
      </c>
      <c r="X16" s="42">
        <f>'C завтраками| Bed and breakfast'!X16</f>
        <v>13400</v>
      </c>
      <c r="Y16" s="42">
        <f>'C завтраками| Bed and breakfast'!Y16</f>
        <v>13400</v>
      </c>
      <c r="Z16" s="42">
        <f>'C завтраками| Bed and breakfast'!Z16</f>
        <v>12000</v>
      </c>
      <c r="AA16" s="42">
        <f>'C завтраками| Bed and breakfast'!AA16</f>
        <v>12200</v>
      </c>
      <c r="AB16" s="42">
        <f>'C завтраками| Bed and breakfast'!AB16</f>
        <v>13100</v>
      </c>
      <c r="AC16" s="42">
        <f>'C завтраками| Bed and breakfast'!AC16</f>
        <v>12200</v>
      </c>
      <c r="AD16" s="42">
        <f>'C завтраками| Bed and breakfast'!AD16</f>
        <v>13100</v>
      </c>
      <c r="AE16" s="42">
        <f>'C завтраками| Bed and breakfast'!AE16</f>
        <v>14000</v>
      </c>
      <c r="AF16" s="42">
        <f>'C завтраками| Bed and breakfast'!AF16</f>
        <v>14900</v>
      </c>
      <c r="AG16" s="42">
        <f>'C завтраками| Bed and breakfast'!AG16</f>
        <v>18100</v>
      </c>
      <c r="AH16" s="42">
        <f>'C завтраками| Bed and breakfast'!AH16</f>
        <v>21300</v>
      </c>
      <c r="AI16" s="42">
        <f>'C завтраками| Bed and breakfast'!AI16</f>
        <v>22900</v>
      </c>
      <c r="AJ16" s="42">
        <f>'C завтраками| Bed and breakfast'!AJ16</f>
        <v>27500</v>
      </c>
      <c r="AK16" s="42">
        <f>'C завтраками| Bed and breakfast'!AK16</f>
        <v>46000</v>
      </c>
      <c r="AL16" s="42">
        <f>'C завтраками| Bed and breakfast'!AL16</f>
        <v>55000</v>
      </c>
      <c r="AM16" s="42">
        <f>'C завтраками| Bed and breakfast'!AM16</f>
        <v>50500</v>
      </c>
      <c r="AN16" s="42">
        <f>'C завтраками| Bed and breakfast'!AN16</f>
        <v>41500</v>
      </c>
      <c r="AO16" s="42">
        <f>'C завтраками| Bed and breakfast'!AO16</f>
        <v>37000</v>
      </c>
      <c r="AP16" s="42">
        <f>'C завтраками| Bed and breakfast'!AP16</f>
        <v>27500</v>
      </c>
      <c r="AQ16" s="42">
        <f>'C завтраками| Bed and breakfast'!AQ16</f>
        <v>27500</v>
      </c>
      <c r="AR16" s="42">
        <f>'C завтраками| Bed and breakfast'!AR16</f>
        <v>22700</v>
      </c>
      <c r="AS16" s="42">
        <f>'C завтраками| Bed and breakfast'!AS16</f>
        <v>24200</v>
      </c>
      <c r="AT16" s="42">
        <f>'C завтраками| Bed and breakfast'!AT16</f>
        <v>22700</v>
      </c>
      <c r="AU16" s="42">
        <f>'C завтраками| Bed and breakfast'!AU16</f>
        <v>22700</v>
      </c>
      <c r="AV16" s="42">
        <f>'C завтраками| Bed and breakfast'!AV16</f>
        <v>24200</v>
      </c>
      <c r="AW16" s="42">
        <f>'C завтраками| Bed and breakfast'!AW16</f>
        <v>27200</v>
      </c>
      <c r="AX16" s="42">
        <f>'C завтраками| Bed and breakfast'!AX16</f>
        <v>27200</v>
      </c>
      <c r="AY16" s="42">
        <f>'C завтраками| Bed and breakfast'!AY16</f>
        <v>27200</v>
      </c>
      <c r="AZ16" s="42">
        <f>'C завтраками| Bed and breakfast'!AZ16</f>
        <v>27200</v>
      </c>
      <c r="BA16" s="42">
        <f>'C завтраками| Bed and breakfast'!BA16</f>
        <v>27200</v>
      </c>
      <c r="BB16" s="42">
        <f>'C завтраками| Bed and breakfast'!BB16</f>
        <v>28200</v>
      </c>
      <c r="BC16" s="42">
        <f>'C завтраками| Bed and breakfast'!BC16</f>
        <v>29700</v>
      </c>
      <c r="BD16" s="42">
        <f>'C завтраками| Bed and breakfast'!BD16</f>
        <v>29700</v>
      </c>
      <c r="BE16" s="42">
        <f>'C завтраками| Bed and breakfast'!BE16</f>
        <v>28200</v>
      </c>
      <c r="BF16" s="42">
        <f>'C завтраками| Bed and breakfast'!BF16</f>
        <v>27200</v>
      </c>
      <c r="BG16" s="42">
        <f>'C завтраками| Bed and breakfast'!BG16</f>
        <v>24200</v>
      </c>
      <c r="BH16" s="42">
        <f>'C завтраками| Bed and breakfast'!BH16</f>
        <v>21200</v>
      </c>
      <c r="BI16" s="42">
        <f>'C завтраками| Bed and breakfast'!BI16</f>
        <v>21200</v>
      </c>
      <c r="BJ16" s="42">
        <f>'C завтраками| Bed and breakfast'!BJ16</f>
        <v>21200</v>
      </c>
      <c r="BK16" s="42">
        <f>'C завтраками| Bed and breakfast'!BK16</f>
        <v>21200</v>
      </c>
    </row>
    <row r="17" spans="1:63" s="53" customFormat="1" x14ac:dyDescent="0.2">
      <c r="A17" s="88">
        <f>A8</f>
        <v>2</v>
      </c>
      <c r="B17" s="42">
        <f>'C завтраками| Bed and breakfast'!B17</f>
        <v>24600</v>
      </c>
      <c r="C17" s="42">
        <f>'C завтраками| Bed and breakfast'!C17</f>
        <v>19600</v>
      </c>
      <c r="D17" s="42">
        <f>'C завтраками| Bed and breakfast'!D17</f>
        <v>19600</v>
      </c>
      <c r="E17" s="42">
        <f>'C завтраками| Bed and breakfast'!E17</f>
        <v>19600</v>
      </c>
      <c r="F17" s="42">
        <f>'C завтраками| Bed and breakfast'!F17</f>
        <v>19600</v>
      </c>
      <c r="G17" s="42">
        <f>'C завтраками| Bed and breakfast'!G17</f>
        <v>24600</v>
      </c>
      <c r="H17" s="42">
        <f>'C завтраками| Bed and breakfast'!H17</f>
        <v>19600</v>
      </c>
      <c r="I17" s="42">
        <f>'C завтраками| Bed and breakfast'!I17</f>
        <v>21600</v>
      </c>
      <c r="J17" s="42">
        <f>'C завтраками| Bed and breakfast'!J17</f>
        <v>21600</v>
      </c>
      <c r="K17" s="42">
        <f>'C завтраками| Bed and breakfast'!K17</f>
        <v>21600</v>
      </c>
      <c r="L17" s="42">
        <f>'C завтраками| Bed and breakfast'!L17</f>
        <v>21600</v>
      </c>
      <c r="M17" s="42">
        <f>'C завтраками| Bed and breakfast'!M17</f>
        <v>23600</v>
      </c>
      <c r="N17" s="42">
        <f>'C завтраками| Bed and breakfast'!N17</f>
        <v>17500</v>
      </c>
      <c r="O17" s="42">
        <f>'C завтраками| Bed and breakfast'!O17</f>
        <v>14900</v>
      </c>
      <c r="P17" s="42">
        <f>'C завтраками| Bed and breakfast'!P17</f>
        <v>15600</v>
      </c>
      <c r="Q17" s="42">
        <f>'C завтраками| Bed and breakfast'!Q17</f>
        <v>14900</v>
      </c>
      <c r="R17" s="42">
        <f>'C завтраками| Bed and breakfast'!R17</f>
        <v>15600</v>
      </c>
      <c r="S17" s="42">
        <f>'C завтраками| Bed and breakfast'!S17</f>
        <v>14200</v>
      </c>
      <c r="T17" s="42">
        <f>'C завтраками| Bed and breakfast'!T17</f>
        <v>13500</v>
      </c>
      <c r="U17" s="42">
        <f>'C завтраками| Bed and breakfast'!U17</f>
        <v>14200</v>
      </c>
      <c r="V17" s="42">
        <f>'C завтраками| Bed and breakfast'!V17</f>
        <v>13500</v>
      </c>
      <c r="W17" s="42">
        <f>'C завтраками| Bed and breakfast'!W17</f>
        <v>14900</v>
      </c>
      <c r="X17" s="42">
        <f>'C завтраками| Bed and breakfast'!X17</f>
        <v>14900</v>
      </c>
      <c r="Y17" s="42">
        <f>'C завтраками| Bed and breakfast'!Y17</f>
        <v>14900</v>
      </c>
      <c r="Z17" s="42">
        <f>'C завтраками| Bed and breakfast'!Z17</f>
        <v>13500</v>
      </c>
      <c r="AA17" s="42">
        <f>'C завтраками| Bed and breakfast'!AA17</f>
        <v>13700</v>
      </c>
      <c r="AB17" s="42">
        <f>'C завтраками| Bed and breakfast'!AB17</f>
        <v>14600</v>
      </c>
      <c r="AC17" s="42">
        <f>'C завтраками| Bed and breakfast'!AC17</f>
        <v>13700</v>
      </c>
      <c r="AD17" s="42">
        <f>'C завтраками| Bed and breakfast'!AD17</f>
        <v>14600</v>
      </c>
      <c r="AE17" s="42">
        <f>'C завтраками| Bed and breakfast'!AE17</f>
        <v>15500</v>
      </c>
      <c r="AF17" s="42">
        <f>'C завтраками| Bed and breakfast'!AF17</f>
        <v>16400</v>
      </c>
      <c r="AG17" s="42">
        <f>'C завтраками| Bed and breakfast'!AG17</f>
        <v>19600</v>
      </c>
      <c r="AH17" s="42">
        <f>'C завтраками| Bed and breakfast'!AH17</f>
        <v>22800</v>
      </c>
      <c r="AI17" s="42">
        <f>'C завтраками| Bed and breakfast'!AI17</f>
        <v>24400</v>
      </c>
      <c r="AJ17" s="42">
        <f>'C завтраками| Bed and breakfast'!AJ17</f>
        <v>29500</v>
      </c>
      <c r="AK17" s="42">
        <f>'C завтраками| Bed and breakfast'!AK17</f>
        <v>48000</v>
      </c>
      <c r="AL17" s="42">
        <f>'C завтраками| Bed and breakfast'!AL17</f>
        <v>57000</v>
      </c>
      <c r="AM17" s="42">
        <f>'C завтраками| Bed and breakfast'!AM17</f>
        <v>52500</v>
      </c>
      <c r="AN17" s="42">
        <f>'C завтраками| Bed and breakfast'!AN17</f>
        <v>43500</v>
      </c>
      <c r="AO17" s="42">
        <f>'C завтраками| Bed and breakfast'!AO17</f>
        <v>39000</v>
      </c>
      <c r="AP17" s="42">
        <f>'C завтраками| Bed and breakfast'!AP17</f>
        <v>29500</v>
      </c>
      <c r="AQ17" s="42">
        <f>'C завтраками| Bed and breakfast'!AQ17</f>
        <v>29500</v>
      </c>
      <c r="AR17" s="42">
        <f>'C завтраками| Bed and breakfast'!AR17</f>
        <v>24400</v>
      </c>
      <c r="AS17" s="42">
        <f>'C завтраками| Bed and breakfast'!AS17</f>
        <v>25900</v>
      </c>
      <c r="AT17" s="42">
        <f>'C завтраками| Bed and breakfast'!AT17</f>
        <v>24400</v>
      </c>
      <c r="AU17" s="42">
        <f>'C завтраками| Bed and breakfast'!AU17</f>
        <v>24400</v>
      </c>
      <c r="AV17" s="42">
        <f>'C завтраками| Bed and breakfast'!AV17</f>
        <v>25900</v>
      </c>
      <c r="AW17" s="42">
        <f>'C завтраками| Bed and breakfast'!AW17</f>
        <v>28900</v>
      </c>
      <c r="AX17" s="42">
        <f>'C завтраками| Bed and breakfast'!AX17</f>
        <v>28900</v>
      </c>
      <c r="AY17" s="42">
        <f>'C завтраками| Bed and breakfast'!AY17</f>
        <v>28900</v>
      </c>
      <c r="AZ17" s="42">
        <f>'C завтраками| Bed and breakfast'!AZ17</f>
        <v>28900</v>
      </c>
      <c r="BA17" s="42">
        <f>'C завтраками| Bed and breakfast'!BA17</f>
        <v>28900</v>
      </c>
      <c r="BB17" s="42">
        <f>'C завтраками| Bed and breakfast'!BB17</f>
        <v>29900</v>
      </c>
      <c r="BC17" s="42">
        <f>'C завтраками| Bed and breakfast'!BC17</f>
        <v>31400</v>
      </c>
      <c r="BD17" s="42">
        <f>'C завтраками| Bed and breakfast'!BD17</f>
        <v>31400</v>
      </c>
      <c r="BE17" s="42">
        <f>'C завтраками| Bed and breakfast'!BE17</f>
        <v>29900</v>
      </c>
      <c r="BF17" s="42">
        <f>'C завтраками| Bed and breakfast'!BF17</f>
        <v>28900</v>
      </c>
      <c r="BG17" s="42">
        <f>'C завтраками| Bed and breakfast'!BG17</f>
        <v>25900</v>
      </c>
      <c r="BH17" s="42">
        <f>'C завтраками| Bed and breakfast'!BH17</f>
        <v>22900</v>
      </c>
      <c r="BI17" s="42">
        <f>'C завтраками| Bed and breakfast'!BI17</f>
        <v>22900</v>
      </c>
      <c r="BJ17" s="42">
        <f>'C завтраками| Bed and breakfast'!BJ17</f>
        <v>22900</v>
      </c>
      <c r="BK17" s="42">
        <f>'C завтраками| Bed and breakfast'!BK17</f>
        <v>22900</v>
      </c>
    </row>
    <row r="18" spans="1:6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row>
    <row r="19" spans="1:63" s="53" customFormat="1" x14ac:dyDescent="0.2">
      <c r="A19" s="88">
        <f>A7</f>
        <v>1</v>
      </c>
      <c r="B19" s="42">
        <f>'C завтраками| Bed and breakfast'!B19</f>
        <v>39600</v>
      </c>
      <c r="C19" s="42">
        <f>'C завтраками| Bed and breakfast'!C19</f>
        <v>34600</v>
      </c>
      <c r="D19" s="42">
        <f>'C завтраками| Bed and breakfast'!D19</f>
        <v>34600</v>
      </c>
      <c r="E19" s="42">
        <f>'C завтраками| Bed and breakfast'!E19</f>
        <v>34600</v>
      </c>
      <c r="F19" s="42">
        <f>'C завтраками| Bed and breakfast'!F19</f>
        <v>34600</v>
      </c>
      <c r="G19" s="42">
        <f>'C завтраками| Bed and breakfast'!G19</f>
        <v>39600</v>
      </c>
      <c r="H19" s="42">
        <f>'C завтраками| Bed and breakfast'!H19</f>
        <v>34600</v>
      </c>
      <c r="I19" s="42">
        <f>'C завтраками| Bed and breakfast'!I19</f>
        <v>36600</v>
      </c>
      <c r="J19" s="42">
        <f>'C завтраками| Bed and breakfast'!J19</f>
        <v>36600</v>
      </c>
      <c r="K19" s="42">
        <f>'C завтраками| Bed and breakfast'!K19</f>
        <v>36600</v>
      </c>
      <c r="L19" s="42">
        <f>'C завтраками| Bed and breakfast'!L19</f>
        <v>36600</v>
      </c>
      <c r="M19" s="42">
        <f>'C завтраками| Bed and breakfast'!M19</f>
        <v>38600</v>
      </c>
      <c r="N19" s="42">
        <f>'C завтраками| Bed and breakfast'!N19</f>
        <v>32500</v>
      </c>
      <c r="O19" s="42">
        <f>'C завтраками| Bed and breakfast'!O19</f>
        <v>29900</v>
      </c>
      <c r="P19" s="42">
        <f>'C завтраками| Bed and breakfast'!P19</f>
        <v>30600</v>
      </c>
      <c r="Q19" s="42">
        <f>'C завтраками| Bed and breakfast'!Q19</f>
        <v>29900</v>
      </c>
      <c r="R19" s="42">
        <f>'C завтраками| Bed and breakfast'!R19</f>
        <v>30600</v>
      </c>
      <c r="S19" s="42">
        <f>'C завтраками| Bed and breakfast'!S19</f>
        <v>29200</v>
      </c>
      <c r="T19" s="42">
        <f>'C завтраками| Bed and breakfast'!T19</f>
        <v>28500</v>
      </c>
      <c r="U19" s="42">
        <f>'C завтраками| Bed and breakfast'!U19</f>
        <v>29200</v>
      </c>
      <c r="V19" s="42">
        <f>'C завтраками| Bed and breakfast'!V19</f>
        <v>28500</v>
      </c>
      <c r="W19" s="42">
        <f>'C завтраками| Bed and breakfast'!W19</f>
        <v>29900</v>
      </c>
      <c r="X19" s="42">
        <f>'C завтраками| Bed and breakfast'!X19</f>
        <v>29900</v>
      </c>
      <c r="Y19" s="42">
        <f>'C завтраками| Bed and breakfast'!Y19</f>
        <v>29900</v>
      </c>
      <c r="Z19" s="42">
        <f>'C завтраками| Bed and breakfast'!Z19</f>
        <v>28500</v>
      </c>
      <c r="AA19" s="42">
        <f>'C завтраками| Bed and breakfast'!AA19</f>
        <v>33700</v>
      </c>
      <c r="AB19" s="42">
        <f>'C завтраками| Bed and breakfast'!AB19</f>
        <v>34600</v>
      </c>
      <c r="AC19" s="42">
        <f>'C завтраками| Bed and breakfast'!AC19</f>
        <v>33700</v>
      </c>
      <c r="AD19" s="42">
        <f>'C завтраками| Bed and breakfast'!AD19</f>
        <v>34600</v>
      </c>
      <c r="AE19" s="42">
        <f>'C завтраками| Bed and breakfast'!AE19</f>
        <v>35500</v>
      </c>
      <c r="AF19" s="42">
        <f>'C завтраками| Bed and breakfast'!AF19</f>
        <v>36400</v>
      </c>
      <c r="AG19" s="42">
        <f>'C завтраками| Bed and breakfast'!AG19</f>
        <v>39600</v>
      </c>
      <c r="AH19" s="42">
        <f>'C завтраками| Bed and breakfast'!AH19</f>
        <v>42800</v>
      </c>
      <c r="AI19" s="42">
        <f>'C завтраками| Bed and breakfast'!AI19</f>
        <v>44400</v>
      </c>
      <c r="AJ19" s="42">
        <f>'C завтраками| Bed and breakfast'!AJ19</f>
        <v>47500</v>
      </c>
      <c r="AK19" s="42">
        <f>'C завтраками| Bed and breakfast'!AK19</f>
        <v>66000</v>
      </c>
      <c r="AL19" s="42">
        <f>'C завтраками| Bed and breakfast'!AL19</f>
        <v>75000</v>
      </c>
      <c r="AM19" s="42">
        <f>'C завтраками| Bed and breakfast'!AM19</f>
        <v>70500</v>
      </c>
      <c r="AN19" s="42">
        <f>'C завтраками| Bed and breakfast'!AN19</f>
        <v>61500</v>
      </c>
      <c r="AO19" s="42">
        <f>'C завтраками| Bed and breakfast'!AO19</f>
        <v>57000</v>
      </c>
      <c r="AP19" s="42">
        <f>'C завтраками| Bed and breakfast'!AP19</f>
        <v>47500</v>
      </c>
      <c r="AQ19" s="42">
        <f>'C завтраками| Bed and breakfast'!AQ19</f>
        <v>47500</v>
      </c>
      <c r="AR19" s="42">
        <f>'C завтраками| Bed and breakfast'!AR19</f>
        <v>43000</v>
      </c>
      <c r="AS19" s="42">
        <f>'C завтраками| Bed and breakfast'!AS19</f>
        <v>44500</v>
      </c>
      <c r="AT19" s="42">
        <f>'C завтраками| Bed and breakfast'!AT19</f>
        <v>43000</v>
      </c>
      <c r="AU19" s="42">
        <f>'C завтраками| Bed and breakfast'!AU19</f>
        <v>43000</v>
      </c>
      <c r="AV19" s="42">
        <f>'C завтраками| Bed and breakfast'!AV19</f>
        <v>44500</v>
      </c>
      <c r="AW19" s="42">
        <f>'C завтраками| Bed and breakfast'!AW19</f>
        <v>47500</v>
      </c>
      <c r="AX19" s="42">
        <f>'C завтраками| Bed and breakfast'!AX19</f>
        <v>47500</v>
      </c>
      <c r="AY19" s="42">
        <f>'C завтраками| Bed and breakfast'!AY19</f>
        <v>47500</v>
      </c>
      <c r="AZ19" s="42">
        <f>'C завтраками| Bed and breakfast'!AZ19</f>
        <v>47500</v>
      </c>
      <c r="BA19" s="42">
        <f>'C завтраками| Bed and breakfast'!BA19</f>
        <v>47500</v>
      </c>
      <c r="BB19" s="42">
        <f>'C завтраками| Bed and breakfast'!BB19</f>
        <v>48500</v>
      </c>
      <c r="BC19" s="42">
        <f>'C завтраками| Bed and breakfast'!BC19</f>
        <v>50000</v>
      </c>
      <c r="BD19" s="42">
        <f>'C завтраками| Bed and breakfast'!BD19</f>
        <v>50000</v>
      </c>
      <c r="BE19" s="42">
        <f>'C завтраками| Bed and breakfast'!BE19</f>
        <v>48500</v>
      </c>
      <c r="BF19" s="42">
        <f>'C завтраками| Bed and breakfast'!BF19</f>
        <v>47500</v>
      </c>
      <c r="BG19" s="42">
        <f>'C завтраками| Bed and breakfast'!BG19</f>
        <v>44500</v>
      </c>
      <c r="BH19" s="42">
        <f>'C завтраками| Bed and breakfast'!BH19</f>
        <v>41500</v>
      </c>
      <c r="BI19" s="42">
        <f>'C завтраками| Bed and breakfast'!BI19</f>
        <v>41500</v>
      </c>
      <c r="BJ19" s="42">
        <f>'C завтраками| Bed and breakfast'!BJ19</f>
        <v>41500</v>
      </c>
      <c r="BK19" s="42">
        <f>'C завтраками| Bed and breakfast'!BK19</f>
        <v>41500</v>
      </c>
    </row>
    <row r="20" spans="1:63" s="53" customFormat="1" x14ac:dyDescent="0.2">
      <c r="A20" s="88">
        <f>A8</f>
        <v>2</v>
      </c>
      <c r="B20" s="42">
        <f>'C завтраками| Bed and breakfast'!B20</f>
        <v>41100</v>
      </c>
      <c r="C20" s="42">
        <f>'C завтраками| Bed and breakfast'!C20</f>
        <v>36100</v>
      </c>
      <c r="D20" s="42">
        <f>'C завтраками| Bed and breakfast'!D20</f>
        <v>36100</v>
      </c>
      <c r="E20" s="42">
        <f>'C завтраками| Bed and breakfast'!E20</f>
        <v>36100</v>
      </c>
      <c r="F20" s="42">
        <f>'C завтраками| Bed and breakfast'!F20</f>
        <v>36100</v>
      </c>
      <c r="G20" s="42">
        <f>'C завтраками| Bed and breakfast'!G20</f>
        <v>41100</v>
      </c>
      <c r="H20" s="42">
        <f>'C завтраками| Bed and breakfast'!H20</f>
        <v>36100</v>
      </c>
      <c r="I20" s="42">
        <f>'C завтраками| Bed and breakfast'!I20</f>
        <v>38100</v>
      </c>
      <c r="J20" s="42">
        <f>'C завтраками| Bed and breakfast'!J20</f>
        <v>38100</v>
      </c>
      <c r="K20" s="42">
        <f>'C завтраками| Bed and breakfast'!K20</f>
        <v>38100</v>
      </c>
      <c r="L20" s="42">
        <f>'C завтраками| Bed and breakfast'!L20</f>
        <v>38100</v>
      </c>
      <c r="M20" s="42">
        <f>'C завтраками| Bed and breakfast'!M20</f>
        <v>40100</v>
      </c>
      <c r="N20" s="42">
        <f>'C завтраками| Bed and breakfast'!N20</f>
        <v>34000</v>
      </c>
      <c r="O20" s="42">
        <f>'C завтраками| Bed and breakfast'!O20</f>
        <v>31400</v>
      </c>
      <c r="P20" s="42">
        <f>'C завтраками| Bed and breakfast'!P20</f>
        <v>32100</v>
      </c>
      <c r="Q20" s="42">
        <f>'C завтраками| Bed and breakfast'!Q20</f>
        <v>31400</v>
      </c>
      <c r="R20" s="42">
        <f>'C завтраками| Bed and breakfast'!R20</f>
        <v>32100</v>
      </c>
      <c r="S20" s="42">
        <f>'C завтраками| Bed and breakfast'!S20</f>
        <v>30700</v>
      </c>
      <c r="T20" s="42">
        <f>'C завтраками| Bed and breakfast'!T20</f>
        <v>30000</v>
      </c>
      <c r="U20" s="42">
        <f>'C завтраками| Bed and breakfast'!U20</f>
        <v>30700</v>
      </c>
      <c r="V20" s="42">
        <f>'C завтраками| Bed and breakfast'!V20</f>
        <v>30000</v>
      </c>
      <c r="W20" s="42">
        <f>'C завтраками| Bed and breakfast'!W20</f>
        <v>31400</v>
      </c>
      <c r="X20" s="42">
        <f>'C завтраками| Bed and breakfast'!X20</f>
        <v>31400</v>
      </c>
      <c r="Y20" s="42">
        <f>'C завтраками| Bed and breakfast'!Y20</f>
        <v>31400</v>
      </c>
      <c r="Z20" s="42">
        <f>'C завтраками| Bed and breakfast'!Z20</f>
        <v>30000</v>
      </c>
      <c r="AA20" s="42">
        <f>'C завтраками| Bed and breakfast'!AA20</f>
        <v>35200</v>
      </c>
      <c r="AB20" s="42">
        <f>'C завтраками| Bed and breakfast'!AB20</f>
        <v>36100</v>
      </c>
      <c r="AC20" s="42">
        <f>'C завтраками| Bed and breakfast'!AC20</f>
        <v>35200</v>
      </c>
      <c r="AD20" s="42">
        <f>'C завтраками| Bed and breakfast'!AD20</f>
        <v>36100</v>
      </c>
      <c r="AE20" s="42">
        <f>'C завтраками| Bed and breakfast'!AE20</f>
        <v>37000</v>
      </c>
      <c r="AF20" s="42">
        <f>'C завтраками| Bed and breakfast'!AF20</f>
        <v>37900</v>
      </c>
      <c r="AG20" s="42">
        <f>'C завтраками| Bed and breakfast'!AG20</f>
        <v>41100</v>
      </c>
      <c r="AH20" s="42">
        <f>'C завтраками| Bed and breakfast'!AH20</f>
        <v>44300</v>
      </c>
      <c r="AI20" s="42">
        <f>'C завтраками| Bed and breakfast'!AI20</f>
        <v>45900</v>
      </c>
      <c r="AJ20" s="42">
        <f>'C завтраками| Bed and breakfast'!AJ20</f>
        <v>49500</v>
      </c>
      <c r="AK20" s="42">
        <f>'C завтраками| Bed and breakfast'!AK20</f>
        <v>68000</v>
      </c>
      <c r="AL20" s="42">
        <f>'C завтраками| Bed and breakfast'!AL20</f>
        <v>77000</v>
      </c>
      <c r="AM20" s="42">
        <f>'C завтраками| Bed and breakfast'!AM20</f>
        <v>72500</v>
      </c>
      <c r="AN20" s="42">
        <f>'C завтраками| Bed and breakfast'!AN20</f>
        <v>63500</v>
      </c>
      <c r="AO20" s="42">
        <f>'C завтраками| Bed and breakfast'!AO20</f>
        <v>59000</v>
      </c>
      <c r="AP20" s="42">
        <f>'C завтраками| Bed and breakfast'!AP20</f>
        <v>49500</v>
      </c>
      <c r="AQ20" s="42">
        <f>'C завтраками| Bed and breakfast'!AQ20</f>
        <v>49500</v>
      </c>
      <c r="AR20" s="42">
        <f>'C завтраками| Bed and breakfast'!AR20</f>
        <v>44700</v>
      </c>
      <c r="AS20" s="42">
        <f>'C завтраками| Bed and breakfast'!AS20</f>
        <v>46200</v>
      </c>
      <c r="AT20" s="42">
        <f>'C завтраками| Bed and breakfast'!AT20</f>
        <v>44700</v>
      </c>
      <c r="AU20" s="42">
        <f>'C завтраками| Bed and breakfast'!AU20</f>
        <v>44700</v>
      </c>
      <c r="AV20" s="42">
        <f>'C завтраками| Bed and breakfast'!AV20</f>
        <v>46200</v>
      </c>
      <c r="AW20" s="42">
        <f>'C завтраками| Bed and breakfast'!AW20</f>
        <v>49200</v>
      </c>
      <c r="AX20" s="42">
        <f>'C завтраками| Bed and breakfast'!AX20</f>
        <v>49200</v>
      </c>
      <c r="AY20" s="42">
        <f>'C завтраками| Bed and breakfast'!AY20</f>
        <v>49200</v>
      </c>
      <c r="AZ20" s="42">
        <f>'C завтраками| Bed and breakfast'!AZ20</f>
        <v>49200</v>
      </c>
      <c r="BA20" s="42">
        <f>'C завтраками| Bed and breakfast'!BA20</f>
        <v>49200</v>
      </c>
      <c r="BB20" s="42">
        <f>'C завтраками| Bed and breakfast'!BB20</f>
        <v>50200</v>
      </c>
      <c r="BC20" s="42">
        <f>'C завтраками| Bed and breakfast'!BC20</f>
        <v>51700</v>
      </c>
      <c r="BD20" s="42">
        <f>'C завтраками| Bed and breakfast'!BD20</f>
        <v>51700</v>
      </c>
      <c r="BE20" s="42">
        <f>'C завтраками| Bed and breakfast'!BE20</f>
        <v>50200</v>
      </c>
      <c r="BF20" s="42">
        <f>'C завтраками| Bed and breakfast'!BF20</f>
        <v>49200</v>
      </c>
      <c r="BG20" s="42">
        <f>'C завтраками| Bed and breakfast'!BG20</f>
        <v>46200</v>
      </c>
      <c r="BH20" s="42">
        <f>'C завтраками| Bed and breakfast'!BH20</f>
        <v>43200</v>
      </c>
      <c r="BI20" s="42">
        <f>'C завтраками| Bed and breakfast'!BI20</f>
        <v>43200</v>
      </c>
      <c r="BJ20" s="42">
        <f>'C завтраками| Bed and breakfast'!BJ20</f>
        <v>43200</v>
      </c>
      <c r="BK20" s="42">
        <f>'C завтраками| Bed and breakfast'!BK20</f>
        <v>43200</v>
      </c>
    </row>
    <row r="21" spans="1:6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row>
    <row r="22" spans="1:63" s="53" customFormat="1" x14ac:dyDescent="0.2">
      <c r="A22" s="88" t="s">
        <v>88</v>
      </c>
      <c r="B22" s="42">
        <f>'C завтраками| Bed and breakfast'!B22</f>
        <v>66100</v>
      </c>
      <c r="C22" s="42">
        <f>'C завтраками| Bed and breakfast'!C22</f>
        <v>61100</v>
      </c>
      <c r="D22" s="42">
        <f>'C завтраками| Bed and breakfast'!D22</f>
        <v>61100</v>
      </c>
      <c r="E22" s="42">
        <f>'C завтраками| Bed and breakfast'!E22</f>
        <v>61100</v>
      </c>
      <c r="F22" s="42">
        <f>'C завтраками| Bed and breakfast'!F22</f>
        <v>61100</v>
      </c>
      <c r="G22" s="42">
        <f>'C завтраками| Bed and breakfast'!G22</f>
        <v>66100</v>
      </c>
      <c r="H22" s="42">
        <f>'C завтраками| Bed and breakfast'!H22</f>
        <v>61100</v>
      </c>
      <c r="I22" s="42">
        <f>'C завтраками| Bed and breakfast'!I22</f>
        <v>63100</v>
      </c>
      <c r="J22" s="42">
        <f>'C завтраками| Bed and breakfast'!J22</f>
        <v>63100</v>
      </c>
      <c r="K22" s="42">
        <f>'C завтраками| Bed and breakfast'!K22</f>
        <v>63100</v>
      </c>
      <c r="L22" s="42">
        <f>'C завтраками| Bed and breakfast'!L22</f>
        <v>63100</v>
      </c>
      <c r="M22" s="42">
        <f>'C завтраками| Bed and breakfast'!M22</f>
        <v>65100</v>
      </c>
      <c r="N22" s="42">
        <f>'C завтраками| Bed and breakfast'!N22</f>
        <v>59000</v>
      </c>
      <c r="O22" s="42">
        <f>'C завтраками| Bed and breakfast'!O22</f>
        <v>56400</v>
      </c>
      <c r="P22" s="42">
        <f>'C завтраками| Bed and breakfast'!P22</f>
        <v>57100</v>
      </c>
      <c r="Q22" s="42">
        <f>'C завтраками| Bed and breakfast'!Q22</f>
        <v>56400</v>
      </c>
      <c r="R22" s="42">
        <f>'C завтраками| Bed and breakfast'!R22</f>
        <v>57100</v>
      </c>
      <c r="S22" s="42">
        <f>'C завтраками| Bed and breakfast'!S22</f>
        <v>55700</v>
      </c>
      <c r="T22" s="42">
        <f>'C завтраками| Bed and breakfast'!T22</f>
        <v>55000</v>
      </c>
      <c r="U22" s="42">
        <f>'C завтраками| Bed and breakfast'!U22</f>
        <v>55700</v>
      </c>
      <c r="V22" s="42">
        <f>'C завтраками| Bed and breakfast'!V22</f>
        <v>55000</v>
      </c>
      <c r="W22" s="42">
        <f>'C завтраками| Bed and breakfast'!W22</f>
        <v>56400</v>
      </c>
      <c r="X22" s="42">
        <f>'C завтраками| Bed and breakfast'!X22</f>
        <v>56400</v>
      </c>
      <c r="Y22" s="42">
        <f>'C завтраками| Bed and breakfast'!Y22</f>
        <v>56400</v>
      </c>
      <c r="Z22" s="42">
        <f>'C завтраками| Bed and breakfast'!Z22</f>
        <v>55000</v>
      </c>
      <c r="AA22" s="42">
        <f>'C завтраками| Bed and breakfast'!AA22</f>
        <v>70200</v>
      </c>
      <c r="AB22" s="42">
        <f>'C завтраками| Bed and breakfast'!AB22</f>
        <v>71100</v>
      </c>
      <c r="AC22" s="42">
        <f>'C завтраками| Bed and breakfast'!AC22</f>
        <v>70200</v>
      </c>
      <c r="AD22" s="42">
        <f>'C завтраками| Bed and breakfast'!AD22</f>
        <v>71100</v>
      </c>
      <c r="AE22" s="42">
        <f>'C завтраками| Bed and breakfast'!AE22</f>
        <v>72000</v>
      </c>
      <c r="AF22" s="42">
        <f>'C завтраками| Bed and breakfast'!AF22</f>
        <v>72900</v>
      </c>
      <c r="AG22" s="42">
        <f>'C завтраками| Bed and breakfast'!AG22</f>
        <v>76100</v>
      </c>
      <c r="AH22" s="42">
        <f>'C завтраками| Bed and breakfast'!AH22</f>
        <v>79300</v>
      </c>
      <c r="AI22" s="42">
        <f>'C завтраками| Bed and breakfast'!AI22</f>
        <v>80900</v>
      </c>
      <c r="AJ22" s="42">
        <f>'C завтраками| Bed and breakfast'!AJ22</f>
        <v>104500</v>
      </c>
      <c r="AK22" s="42">
        <f>'C завтраками| Bed and breakfast'!AK22</f>
        <v>123000</v>
      </c>
      <c r="AL22" s="42">
        <f>'C завтраками| Bed and breakfast'!AL22</f>
        <v>132000</v>
      </c>
      <c r="AM22" s="42">
        <f>'C завтраками| Bed and breakfast'!AM22</f>
        <v>127500</v>
      </c>
      <c r="AN22" s="42">
        <f>'C завтраками| Bed and breakfast'!AN22</f>
        <v>118500</v>
      </c>
      <c r="AO22" s="42">
        <f>'C завтраками| Bed and breakfast'!AO22</f>
        <v>114000</v>
      </c>
      <c r="AP22" s="42">
        <f>'C завтраками| Bed and breakfast'!AP22</f>
        <v>104500</v>
      </c>
      <c r="AQ22" s="42">
        <f>'C завтраками| Bed and breakfast'!AQ22</f>
        <v>104500</v>
      </c>
      <c r="AR22" s="42">
        <f>'C завтраками| Bed and breakfast'!AR22</f>
        <v>74700</v>
      </c>
      <c r="AS22" s="42">
        <f>'C завтраками| Bed and breakfast'!AS22</f>
        <v>76200</v>
      </c>
      <c r="AT22" s="42">
        <f>'C завтраками| Bed and breakfast'!AT22</f>
        <v>74700</v>
      </c>
      <c r="AU22" s="42">
        <f>'C завтраками| Bed and breakfast'!AU22</f>
        <v>74700</v>
      </c>
      <c r="AV22" s="42">
        <f>'C завтраками| Bed and breakfast'!AV22</f>
        <v>76200</v>
      </c>
      <c r="AW22" s="42">
        <f>'C завтраками| Bed and breakfast'!AW22</f>
        <v>89200</v>
      </c>
      <c r="AX22" s="42">
        <f>'C завтраками| Bed and breakfast'!AX22</f>
        <v>89200</v>
      </c>
      <c r="AY22" s="42">
        <f>'C завтраками| Bed and breakfast'!AY22</f>
        <v>89200</v>
      </c>
      <c r="AZ22" s="42">
        <f>'C завтраками| Bed and breakfast'!AZ22</f>
        <v>89200</v>
      </c>
      <c r="BA22" s="42">
        <f>'C завтраками| Bed and breakfast'!BA22</f>
        <v>89200</v>
      </c>
      <c r="BB22" s="42">
        <f>'C завтраками| Bed and breakfast'!BB22</f>
        <v>90200</v>
      </c>
      <c r="BC22" s="42">
        <f>'C завтраками| Bed and breakfast'!BC22</f>
        <v>91700</v>
      </c>
      <c r="BD22" s="42">
        <f>'C завтраками| Bed and breakfast'!BD22</f>
        <v>91700</v>
      </c>
      <c r="BE22" s="42">
        <f>'C завтраками| Bed and breakfast'!BE22</f>
        <v>90200</v>
      </c>
      <c r="BF22" s="42">
        <f>'C завтраками| Bed and breakfast'!BF22</f>
        <v>89200</v>
      </c>
      <c r="BG22" s="42">
        <f>'C завтраками| Bed and breakfast'!BG22</f>
        <v>76200</v>
      </c>
      <c r="BH22" s="42">
        <f>'C завтраками| Bed and breakfast'!BH22</f>
        <v>73200</v>
      </c>
      <c r="BI22" s="42">
        <f>'C завтраками| Bed and breakfast'!BI22</f>
        <v>73200</v>
      </c>
      <c r="BJ22" s="42">
        <f>'C завтраками| Bed and breakfast'!BJ22</f>
        <v>73200</v>
      </c>
      <c r="BK22" s="42">
        <f>'C завтраками| Bed and breakfast'!BK22</f>
        <v>73200</v>
      </c>
    </row>
    <row r="23" spans="1:6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row>
    <row r="24" spans="1:63" ht="18.75" customHeight="1" x14ac:dyDescent="0.2">
      <c r="A24" s="140" t="s">
        <v>100</v>
      </c>
      <c r="B24" s="137">
        <f t="shared" ref="B24" si="0">B4</f>
        <v>45574</v>
      </c>
      <c r="C24" s="137">
        <f t="shared" ref="C24:BK24" si="1">C4</f>
        <v>45578</v>
      </c>
      <c r="D24" s="137">
        <f t="shared" si="1"/>
        <v>45580</v>
      </c>
      <c r="E24" s="137">
        <f t="shared" si="1"/>
        <v>45581</v>
      </c>
      <c r="F24" s="137">
        <f t="shared" si="1"/>
        <v>45582</v>
      </c>
      <c r="G24" s="137">
        <f t="shared" si="1"/>
        <v>45584</v>
      </c>
      <c r="H24" s="137">
        <f t="shared" si="1"/>
        <v>45585</v>
      </c>
      <c r="I24" s="137">
        <f t="shared" si="1"/>
        <v>45591</v>
      </c>
      <c r="J24" s="137">
        <f t="shared" si="1"/>
        <v>45592</v>
      </c>
      <c r="K24" s="137">
        <f t="shared" si="1"/>
        <v>45593</v>
      </c>
      <c r="L24" s="137">
        <f t="shared" si="1"/>
        <v>45595</v>
      </c>
      <c r="M24" s="137">
        <f t="shared" si="1"/>
        <v>45598</v>
      </c>
      <c r="N24" s="137">
        <f t="shared" si="1"/>
        <v>45599</v>
      </c>
      <c r="O24" s="137">
        <f t="shared" si="1"/>
        <v>45600</v>
      </c>
      <c r="P24" s="137">
        <f t="shared" si="1"/>
        <v>45601</v>
      </c>
      <c r="Q24" s="137">
        <f t="shared" si="1"/>
        <v>45603</v>
      </c>
      <c r="R24" s="137">
        <f t="shared" si="1"/>
        <v>45604</v>
      </c>
      <c r="S24" s="137">
        <f t="shared" si="1"/>
        <v>45606</v>
      </c>
      <c r="T24" s="137">
        <f t="shared" si="1"/>
        <v>45607</v>
      </c>
      <c r="U24" s="137">
        <f t="shared" si="1"/>
        <v>45611</v>
      </c>
      <c r="V24" s="137">
        <f t="shared" si="1"/>
        <v>45613</v>
      </c>
      <c r="W24" s="137">
        <f t="shared" si="1"/>
        <v>45618</v>
      </c>
      <c r="X24" s="137">
        <f t="shared" si="1"/>
        <v>45619</v>
      </c>
      <c r="Y24" s="137">
        <f t="shared" si="1"/>
        <v>45620</v>
      </c>
      <c r="Z24" s="137">
        <f t="shared" si="1"/>
        <v>45621</v>
      </c>
      <c r="AA24" s="137">
        <f t="shared" si="1"/>
        <v>45627</v>
      </c>
      <c r="AB24" s="137">
        <f t="shared" si="1"/>
        <v>45633</v>
      </c>
      <c r="AC24" s="137">
        <f t="shared" si="1"/>
        <v>45634</v>
      </c>
      <c r="AD24" s="137">
        <f t="shared" si="1"/>
        <v>45639</v>
      </c>
      <c r="AE24" s="137">
        <f t="shared" si="1"/>
        <v>45642</v>
      </c>
      <c r="AF24" s="137">
        <f t="shared" si="1"/>
        <v>45647</v>
      </c>
      <c r="AG24" s="137">
        <f t="shared" si="1"/>
        <v>45650</v>
      </c>
      <c r="AH24" s="137">
        <f t="shared" si="1"/>
        <v>45653</v>
      </c>
      <c r="AI24" s="137">
        <f t="shared" si="1"/>
        <v>45654</v>
      </c>
      <c r="AJ24" s="137">
        <f t="shared" si="1"/>
        <v>45655</v>
      </c>
      <c r="AK24" s="137">
        <f t="shared" si="1"/>
        <v>45656</v>
      </c>
      <c r="AL24" s="137">
        <f t="shared" si="1"/>
        <v>45657</v>
      </c>
      <c r="AM24" s="137">
        <f t="shared" si="1"/>
        <v>45659</v>
      </c>
      <c r="AN24" s="137">
        <f t="shared" si="1"/>
        <v>45661</v>
      </c>
      <c r="AO24" s="137">
        <f t="shared" si="1"/>
        <v>45662</v>
      </c>
      <c r="AP24" s="137">
        <f t="shared" si="1"/>
        <v>45664</v>
      </c>
      <c r="AQ24" s="137">
        <f t="shared" si="1"/>
        <v>45665</v>
      </c>
      <c r="AR24" s="137">
        <f t="shared" si="1"/>
        <v>45666</v>
      </c>
      <c r="AS24" s="137">
        <f t="shared" si="1"/>
        <v>45674</v>
      </c>
      <c r="AT24" s="137">
        <f t="shared" si="1"/>
        <v>45677</v>
      </c>
      <c r="AU24" s="137">
        <f t="shared" si="1"/>
        <v>45680</v>
      </c>
      <c r="AV24" s="137">
        <f t="shared" si="1"/>
        <v>45683</v>
      </c>
      <c r="AW24" s="137">
        <f t="shared" si="1"/>
        <v>45688</v>
      </c>
      <c r="AX24" s="137">
        <f t="shared" si="1"/>
        <v>45689</v>
      </c>
      <c r="AY24" s="137">
        <f t="shared" si="1"/>
        <v>45695</v>
      </c>
      <c r="AZ24" s="137">
        <f t="shared" si="1"/>
        <v>45697</v>
      </c>
      <c r="BA24" s="137">
        <f t="shared" si="1"/>
        <v>45701</v>
      </c>
      <c r="BB24" s="137">
        <f t="shared" si="1"/>
        <v>45703</v>
      </c>
      <c r="BC24" s="137">
        <f t="shared" si="1"/>
        <v>45705</v>
      </c>
      <c r="BD24" s="137">
        <f t="shared" si="1"/>
        <v>45709</v>
      </c>
      <c r="BE24" s="137">
        <f t="shared" si="1"/>
        <v>45712</v>
      </c>
      <c r="BF24" s="137">
        <f t="shared" si="1"/>
        <v>45713</v>
      </c>
      <c r="BG24" s="137">
        <f t="shared" si="1"/>
        <v>45717</v>
      </c>
      <c r="BH24" s="137">
        <f t="shared" si="1"/>
        <v>45718</v>
      </c>
      <c r="BI24" s="137">
        <f t="shared" si="1"/>
        <v>45727</v>
      </c>
      <c r="BJ24" s="137">
        <f t="shared" si="1"/>
        <v>45732</v>
      </c>
      <c r="BK24" s="137">
        <f t="shared" si="1"/>
        <v>45739</v>
      </c>
    </row>
    <row r="25" spans="1:63" ht="17.25" customHeight="1" x14ac:dyDescent="0.2">
      <c r="A25" s="90" t="s">
        <v>64</v>
      </c>
      <c r="B25" s="137">
        <f t="shared" ref="B25" si="2">B5</f>
        <v>45577</v>
      </c>
      <c r="C25" s="137">
        <f t="shared" ref="C25:BK25" si="3">C5</f>
        <v>45579</v>
      </c>
      <c r="D25" s="137">
        <f t="shared" si="3"/>
        <v>45580</v>
      </c>
      <c r="E25" s="137">
        <f t="shared" si="3"/>
        <v>45581</v>
      </c>
      <c r="F25" s="137">
        <f t="shared" si="3"/>
        <v>45583</v>
      </c>
      <c r="G25" s="137">
        <f t="shared" si="3"/>
        <v>45584</v>
      </c>
      <c r="H25" s="137">
        <f t="shared" si="3"/>
        <v>45590</v>
      </c>
      <c r="I25" s="137">
        <f t="shared" si="3"/>
        <v>45591</v>
      </c>
      <c r="J25" s="137">
        <f t="shared" si="3"/>
        <v>45592</v>
      </c>
      <c r="K25" s="137">
        <f t="shared" si="3"/>
        <v>45594</v>
      </c>
      <c r="L25" s="137">
        <f t="shared" si="3"/>
        <v>45597</v>
      </c>
      <c r="M25" s="137">
        <f t="shared" si="3"/>
        <v>45598</v>
      </c>
      <c r="N25" s="137">
        <f t="shared" si="3"/>
        <v>45599</v>
      </c>
      <c r="O25" s="137">
        <f t="shared" si="3"/>
        <v>45600</v>
      </c>
      <c r="P25" s="137">
        <f t="shared" si="3"/>
        <v>45602</v>
      </c>
      <c r="Q25" s="137">
        <f t="shared" si="3"/>
        <v>45603</v>
      </c>
      <c r="R25" s="137">
        <f t="shared" si="3"/>
        <v>45605</v>
      </c>
      <c r="S25" s="137">
        <f t="shared" si="3"/>
        <v>45606</v>
      </c>
      <c r="T25" s="137">
        <f t="shared" si="3"/>
        <v>45610</v>
      </c>
      <c r="U25" s="137">
        <f t="shared" si="3"/>
        <v>45612</v>
      </c>
      <c r="V25" s="137">
        <f t="shared" si="3"/>
        <v>45617</v>
      </c>
      <c r="W25" s="137">
        <f t="shared" si="3"/>
        <v>45618</v>
      </c>
      <c r="X25" s="137">
        <f t="shared" si="3"/>
        <v>45619</v>
      </c>
      <c r="Y25" s="137">
        <f t="shared" si="3"/>
        <v>45621</v>
      </c>
      <c r="Z25" s="137">
        <f t="shared" si="3"/>
        <v>45626</v>
      </c>
      <c r="AA25" s="137">
        <f t="shared" si="3"/>
        <v>45632</v>
      </c>
      <c r="AB25" s="137">
        <f t="shared" si="3"/>
        <v>45633</v>
      </c>
      <c r="AC25" s="137">
        <f t="shared" si="3"/>
        <v>45638</v>
      </c>
      <c r="AD25" s="137">
        <f t="shared" si="3"/>
        <v>45641</v>
      </c>
      <c r="AE25" s="137">
        <f t="shared" si="3"/>
        <v>45646</v>
      </c>
      <c r="AF25" s="137">
        <f t="shared" si="3"/>
        <v>45649</v>
      </c>
      <c r="AG25" s="137">
        <f t="shared" si="3"/>
        <v>45652</v>
      </c>
      <c r="AH25" s="137">
        <f t="shared" si="3"/>
        <v>45653</v>
      </c>
      <c r="AI25" s="137">
        <f t="shared" si="3"/>
        <v>45654</v>
      </c>
      <c r="AJ25" s="137">
        <f t="shared" si="3"/>
        <v>45655</v>
      </c>
      <c r="AK25" s="137">
        <f t="shared" si="3"/>
        <v>45656</v>
      </c>
      <c r="AL25" s="137">
        <f t="shared" si="3"/>
        <v>45658</v>
      </c>
      <c r="AM25" s="137">
        <f t="shared" si="3"/>
        <v>45660</v>
      </c>
      <c r="AN25" s="137">
        <f t="shared" si="3"/>
        <v>45661</v>
      </c>
      <c r="AO25" s="137">
        <f t="shared" si="3"/>
        <v>45663</v>
      </c>
      <c r="AP25" s="137">
        <f t="shared" si="3"/>
        <v>45664</v>
      </c>
      <c r="AQ25" s="137">
        <f t="shared" si="3"/>
        <v>45665</v>
      </c>
      <c r="AR25" s="137">
        <f t="shared" si="3"/>
        <v>45673</v>
      </c>
      <c r="AS25" s="137">
        <f t="shared" si="3"/>
        <v>45676</v>
      </c>
      <c r="AT25" s="137">
        <f t="shared" si="3"/>
        <v>45679</v>
      </c>
      <c r="AU25" s="137">
        <f t="shared" si="3"/>
        <v>45682</v>
      </c>
      <c r="AV25" s="137">
        <f t="shared" si="3"/>
        <v>45687</v>
      </c>
      <c r="AW25" s="137">
        <f t="shared" si="3"/>
        <v>45688</v>
      </c>
      <c r="AX25" s="137">
        <f t="shared" si="3"/>
        <v>45694</v>
      </c>
      <c r="AY25" s="137">
        <f t="shared" si="3"/>
        <v>45696</v>
      </c>
      <c r="AZ25" s="137">
        <f t="shared" si="3"/>
        <v>45700</v>
      </c>
      <c r="BA25" s="137">
        <f t="shared" si="3"/>
        <v>45702</v>
      </c>
      <c r="BB25" s="137">
        <f t="shared" si="3"/>
        <v>45704</v>
      </c>
      <c r="BC25" s="137">
        <f t="shared" si="3"/>
        <v>45708</v>
      </c>
      <c r="BD25" s="137">
        <f t="shared" si="3"/>
        <v>45711</v>
      </c>
      <c r="BE25" s="137">
        <f t="shared" si="3"/>
        <v>45712</v>
      </c>
      <c r="BF25" s="137">
        <f t="shared" si="3"/>
        <v>45716</v>
      </c>
      <c r="BG25" s="137">
        <f t="shared" si="3"/>
        <v>45717</v>
      </c>
      <c r="BH25" s="137">
        <f t="shared" si="3"/>
        <v>45726</v>
      </c>
      <c r="BI25" s="137">
        <f t="shared" si="3"/>
        <v>45731</v>
      </c>
      <c r="BJ25" s="137">
        <f t="shared" si="3"/>
        <v>45738</v>
      </c>
      <c r="BK25" s="137">
        <f t="shared" si="3"/>
        <v>45747</v>
      </c>
    </row>
    <row r="26" spans="1:6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row>
    <row r="27" spans="1:63" s="50" customFormat="1" x14ac:dyDescent="0.2">
      <c r="A27" s="88">
        <v>1</v>
      </c>
      <c r="B27" s="91">
        <f t="shared" ref="B27" si="4">ROUND(B7*0.85,)</f>
        <v>16660</v>
      </c>
      <c r="C27" s="91">
        <f t="shared" ref="C27:BK27" si="5">ROUND(C7*0.85,)</f>
        <v>12410</v>
      </c>
      <c r="D27" s="91">
        <f t="shared" si="5"/>
        <v>12410</v>
      </c>
      <c r="E27" s="91">
        <f t="shared" si="5"/>
        <v>12410</v>
      </c>
      <c r="F27" s="91">
        <f t="shared" si="5"/>
        <v>12410</v>
      </c>
      <c r="G27" s="91">
        <f t="shared" si="5"/>
        <v>16660</v>
      </c>
      <c r="H27" s="91">
        <f t="shared" si="5"/>
        <v>12410</v>
      </c>
      <c r="I27" s="91">
        <f t="shared" si="5"/>
        <v>14110</v>
      </c>
      <c r="J27" s="91">
        <f t="shared" si="5"/>
        <v>14110</v>
      </c>
      <c r="K27" s="91">
        <f t="shared" si="5"/>
        <v>14110</v>
      </c>
      <c r="L27" s="91">
        <f t="shared" si="5"/>
        <v>14110</v>
      </c>
      <c r="M27" s="91">
        <f t="shared" si="5"/>
        <v>15810</v>
      </c>
      <c r="N27" s="91">
        <f t="shared" si="5"/>
        <v>10625</v>
      </c>
      <c r="O27" s="91">
        <f t="shared" si="5"/>
        <v>8415</v>
      </c>
      <c r="P27" s="91">
        <f t="shared" si="5"/>
        <v>9010</v>
      </c>
      <c r="Q27" s="91">
        <f t="shared" si="5"/>
        <v>8415</v>
      </c>
      <c r="R27" s="91">
        <f t="shared" si="5"/>
        <v>9010</v>
      </c>
      <c r="S27" s="91">
        <f t="shared" si="5"/>
        <v>7820</v>
      </c>
      <c r="T27" s="91">
        <f t="shared" si="5"/>
        <v>7225</v>
      </c>
      <c r="U27" s="91">
        <f t="shared" si="5"/>
        <v>7820</v>
      </c>
      <c r="V27" s="91">
        <f t="shared" si="5"/>
        <v>7225</v>
      </c>
      <c r="W27" s="91">
        <f t="shared" si="5"/>
        <v>8415</v>
      </c>
      <c r="X27" s="91">
        <f t="shared" si="5"/>
        <v>8415</v>
      </c>
      <c r="Y27" s="91">
        <f t="shared" si="5"/>
        <v>8415</v>
      </c>
      <c r="Z27" s="91">
        <f t="shared" si="5"/>
        <v>7225</v>
      </c>
      <c r="AA27" s="91">
        <f t="shared" si="5"/>
        <v>7395</v>
      </c>
      <c r="AB27" s="91">
        <f t="shared" si="5"/>
        <v>8160</v>
      </c>
      <c r="AC27" s="91">
        <f t="shared" si="5"/>
        <v>7395</v>
      </c>
      <c r="AD27" s="91">
        <f t="shared" si="5"/>
        <v>8160</v>
      </c>
      <c r="AE27" s="91">
        <f t="shared" si="5"/>
        <v>8925</v>
      </c>
      <c r="AF27" s="91">
        <f t="shared" si="5"/>
        <v>9690</v>
      </c>
      <c r="AG27" s="91">
        <f t="shared" si="5"/>
        <v>12410</v>
      </c>
      <c r="AH27" s="91">
        <f t="shared" si="5"/>
        <v>15130</v>
      </c>
      <c r="AI27" s="91">
        <f t="shared" si="5"/>
        <v>16490</v>
      </c>
      <c r="AJ27" s="91">
        <f t="shared" si="5"/>
        <v>19125</v>
      </c>
      <c r="AK27" s="91">
        <f t="shared" si="5"/>
        <v>34850</v>
      </c>
      <c r="AL27" s="91">
        <f t="shared" si="5"/>
        <v>42500</v>
      </c>
      <c r="AM27" s="91">
        <f t="shared" si="5"/>
        <v>38675</v>
      </c>
      <c r="AN27" s="91">
        <f t="shared" si="5"/>
        <v>31025</v>
      </c>
      <c r="AO27" s="91">
        <f t="shared" si="5"/>
        <v>27200</v>
      </c>
      <c r="AP27" s="91">
        <f t="shared" si="5"/>
        <v>19125</v>
      </c>
      <c r="AQ27" s="91">
        <f t="shared" si="5"/>
        <v>19125</v>
      </c>
      <c r="AR27" s="91">
        <f t="shared" si="5"/>
        <v>15300</v>
      </c>
      <c r="AS27" s="91">
        <f t="shared" si="5"/>
        <v>16575</v>
      </c>
      <c r="AT27" s="91">
        <f t="shared" si="5"/>
        <v>15300</v>
      </c>
      <c r="AU27" s="91">
        <f t="shared" si="5"/>
        <v>15300</v>
      </c>
      <c r="AV27" s="91">
        <f t="shared" si="5"/>
        <v>16575</v>
      </c>
      <c r="AW27" s="91">
        <f t="shared" si="5"/>
        <v>19125</v>
      </c>
      <c r="AX27" s="91">
        <f t="shared" si="5"/>
        <v>19125</v>
      </c>
      <c r="AY27" s="91">
        <f t="shared" si="5"/>
        <v>19125</v>
      </c>
      <c r="AZ27" s="91">
        <f t="shared" si="5"/>
        <v>19125</v>
      </c>
      <c r="BA27" s="91">
        <f t="shared" si="5"/>
        <v>19125</v>
      </c>
      <c r="BB27" s="91">
        <f t="shared" si="5"/>
        <v>19975</v>
      </c>
      <c r="BC27" s="91">
        <f t="shared" si="5"/>
        <v>21250</v>
      </c>
      <c r="BD27" s="91">
        <f t="shared" si="5"/>
        <v>21250</v>
      </c>
      <c r="BE27" s="91">
        <f t="shared" si="5"/>
        <v>19975</v>
      </c>
      <c r="BF27" s="91">
        <f t="shared" si="5"/>
        <v>19125</v>
      </c>
      <c r="BG27" s="91">
        <f t="shared" si="5"/>
        <v>16575</v>
      </c>
      <c r="BH27" s="91">
        <f t="shared" si="5"/>
        <v>14025</v>
      </c>
      <c r="BI27" s="91">
        <f t="shared" si="5"/>
        <v>14025</v>
      </c>
      <c r="BJ27" s="91">
        <f t="shared" si="5"/>
        <v>14025</v>
      </c>
      <c r="BK27" s="91">
        <f t="shared" si="5"/>
        <v>14025</v>
      </c>
    </row>
    <row r="28" spans="1:63" s="50" customFormat="1" x14ac:dyDescent="0.2">
      <c r="A28" s="187">
        <v>2</v>
      </c>
      <c r="B28" s="91">
        <f t="shared" ref="B28" si="6">ROUND(B8*0.85,)</f>
        <v>17935</v>
      </c>
      <c r="C28" s="91">
        <f t="shared" ref="C28:BK28" si="7">ROUND(C8*0.85,)</f>
        <v>13685</v>
      </c>
      <c r="D28" s="91">
        <f t="shared" si="7"/>
        <v>13685</v>
      </c>
      <c r="E28" s="91">
        <f t="shared" si="7"/>
        <v>13685</v>
      </c>
      <c r="F28" s="91">
        <f t="shared" si="7"/>
        <v>13685</v>
      </c>
      <c r="G28" s="91">
        <f t="shared" si="7"/>
        <v>17935</v>
      </c>
      <c r="H28" s="91">
        <f t="shared" si="7"/>
        <v>13685</v>
      </c>
      <c r="I28" s="91">
        <f t="shared" si="7"/>
        <v>15385</v>
      </c>
      <c r="J28" s="91">
        <f t="shared" si="7"/>
        <v>15385</v>
      </c>
      <c r="K28" s="91">
        <f t="shared" si="7"/>
        <v>15385</v>
      </c>
      <c r="L28" s="91">
        <f t="shared" si="7"/>
        <v>15385</v>
      </c>
      <c r="M28" s="91">
        <f t="shared" si="7"/>
        <v>17085</v>
      </c>
      <c r="N28" s="91">
        <f t="shared" si="7"/>
        <v>11900</v>
      </c>
      <c r="O28" s="91">
        <f t="shared" si="7"/>
        <v>9690</v>
      </c>
      <c r="P28" s="91">
        <f t="shared" si="7"/>
        <v>10285</v>
      </c>
      <c r="Q28" s="91">
        <f t="shared" si="7"/>
        <v>9690</v>
      </c>
      <c r="R28" s="91">
        <f t="shared" si="7"/>
        <v>10285</v>
      </c>
      <c r="S28" s="91">
        <f t="shared" si="7"/>
        <v>9095</v>
      </c>
      <c r="T28" s="91">
        <f t="shared" si="7"/>
        <v>8500</v>
      </c>
      <c r="U28" s="91">
        <f t="shared" si="7"/>
        <v>9095</v>
      </c>
      <c r="V28" s="91">
        <f t="shared" si="7"/>
        <v>8500</v>
      </c>
      <c r="W28" s="91">
        <f t="shared" si="7"/>
        <v>9690</v>
      </c>
      <c r="X28" s="91">
        <f t="shared" si="7"/>
        <v>9690</v>
      </c>
      <c r="Y28" s="91">
        <f t="shared" si="7"/>
        <v>9690</v>
      </c>
      <c r="Z28" s="91">
        <f t="shared" si="7"/>
        <v>8500</v>
      </c>
      <c r="AA28" s="91">
        <f t="shared" si="7"/>
        <v>8670</v>
      </c>
      <c r="AB28" s="91">
        <f t="shared" si="7"/>
        <v>9435</v>
      </c>
      <c r="AC28" s="91">
        <f t="shared" si="7"/>
        <v>8670</v>
      </c>
      <c r="AD28" s="91">
        <f t="shared" si="7"/>
        <v>9435</v>
      </c>
      <c r="AE28" s="91">
        <f t="shared" si="7"/>
        <v>10200</v>
      </c>
      <c r="AF28" s="91">
        <f t="shared" si="7"/>
        <v>10965</v>
      </c>
      <c r="AG28" s="91">
        <f t="shared" si="7"/>
        <v>13685</v>
      </c>
      <c r="AH28" s="91">
        <f t="shared" si="7"/>
        <v>16405</v>
      </c>
      <c r="AI28" s="91">
        <f t="shared" si="7"/>
        <v>17765</v>
      </c>
      <c r="AJ28" s="91">
        <f t="shared" si="7"/>
        <v>20825</v>
      </c>
      <c r="AK28" s="91">
        <f t="shared" si="7"/>
        <v>36550</v>
      </c>
      <c r="AL28" s="91">
        <f t="shared" si="7"/>
        <v>44200</v>
      </c>
      <c r="AM28" s="91">
        <f t="shared" si="7"/>
        <v>40375</v>
      </c>
      <c r="AN28" s="91">
        <f t="shared" si="7"/>
        <v>32725</v>
      </c>
      <c r="AO28" s="91">
        <f t="shared" si="7"/>
        <v>28900</v>
      </c>
      <c r="AP28" s="91">
        <f t="shared" si="7"/>
        <v>20825</v>
      </c>
      <c r="AQ28" s="91">
        <f t="shared" si="7"/>
        <v>20825</v>
      </c>
      <c r="AR28" s="91">
        <f t="shared" si="7"/>
        <v>16745</v>
      </c>
      <c r="AS28" s="91">
        <f t="shared" si="7"/>
        <v>18020</v>
      </c>
      <c r="AT28" s="91">
        <f t="shared" si="7"/>
        <v>16745</v>
      </c>
      <c r="AU28" s="91">
        <f t="shared" si="7"/>
        <v>16745</v>
      </c>
      <c r="AV28" s="91">
        <f t="shared" si="7"/>
        <v>18020</v>
      </c>
      <c r="AW28" s="91">
        <f t="shared" si="7"/>
        <v>20570</v>
      </c>
      <c r="AX28" s="91">
        <f t="shared" si="7"/>
        <v>20570</v>
      </c>
      <c r="AY28" s="91">
        <f t="shared" si="7"/>
        <v>20570</v>
      </c>
      <c r="AZ28" s="91">
        <f t="shared" si="7"/>
        <v>20570</v>
      </c>
      <c r="BA28" s="91">
        <f t="shared" si="7"/>
        <v>20570</v>
      </c>
      <c r="BB28" s="91">
        <f t="shared" si="7"/>
        <v>21420</v>
      </c>
      <c r="BC28" s="91">
        <f t="shared" si="7"/>
        <v>22695</v>
      </c>
      <c r="BD28" s="91">
        <f t="shared" si="7"/>
        <v>22695</v>
      </c>
      <c r="BE28" s="91">
        <f t="shared" si="7"/>
        <v>21420</v>
      </c>
      <c r="BF28" s="91">
        <f t="shared" si="7"/>
        <v>20570</v>
      </c>
      <c r="BG28" s="91">
        <f t="shared" si="7"/>
        <v>18020</v>
      </c>
      <c r="BH28" s="91">
        <f t="shared" si="7"/>
        <v>15470</v>
      </c>
      <c r="BI28" s="91">
        <f t="shared" si="7"/>
        <v>15470</v>
      </c>
      <c r="BJ28" s="91">
        <f t="shared" si="7"/>
        <v>15470</v>
      </c>
      <c r="BK28" s="91">
        <f t="shared" si="7"/>
        <v>15470</v>
      </c>
    </row>
    <row r="29" spans="1:63" s="50" customFormat="1" x14ac:dyDescent="0.2">
      <c r="A29" s="42" t="s">
        <v>240</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row>
    <row r="30" spans="1:63" s="50" customFormat="1" x14ac:dyDescent="0.2">
      <c r="A30" s="187">
        <v>1</v>
      </c>
      <c r="B30" s="91">
        <f t="shared" ref="B30" si="8">ROUND(B10*0.85,)</f>
        <v>17510</v>
      </c>
      <c r="C30" s="91">
        <f t="shared" ref="C30:BK30" si="9">ROUND(C10*0.85,)</f>
        <v>13260</v>
      </c>
      <c r="D30" s="91">
        <f t="shared" si="9"/>
        <v>13260</v>
      </c>
      <c r="E30" s="91">
        <f t="shared" si="9"/>
        <v>13260</v>
      </c>
      <c r="F30" s="91">
        <f t="shared" si="9"/>
        <v>13260</v>
      </c>
      <c r="G30" s="91">
        <f t="shared" si="9"/>
        <v>17510</v>
      </c>
      <c r="H30" s="91">
        <f t="shared" si="9"/>
        <v>13260</v>
      </c>
      <c r="I30" s="91">
        <f t="shared" si="9"/>
        <v>14960</v>
      </c>
      <c r="J30" s="91">
        <f t="shared" si="9"/>
        <v>14960</v>
      </c>
      <c r="K30" s="91">
        <f t="shared" si="9"/>
        <v>14960</v>
      </c>
      <c r="L30" s="91">
        <f t="shared" si="9"/>
        <v>14960</v>
      </c>
      <c r="M30" s="91">
        <f t="shared" si="9"/>
        <v>16660</v>
      </c>
      <c r="N30" s="91">
        <f t="shared" si="9"/>
        <v>11475</v>
      </c>
      <c r="O30" s="91">
        <f t="shared" si="9"/>
        <v>9265</v>
      </c>
      <c r="P30" s="91">
        <f t="shared" si="9"/>
        <v>9860</v>
      </c>
      <c r="Q30" s="91">
        <f t="shared" si="9"/>
        <v>9265</v>
      </c>
      <c r="R30" s="91">
        <f t="shared" si="9"/>
        <v>9860</v>
      </c>
      <c r="S30" s="91">
        <f t="shared" si="9"/>
        <v>8670</v>
      </c>
      <c r="T30" s="91">
        <f t="shared" si="9"/>
        <v>8075</v>
      </c>
      <c r="U30" s="91">
        <f t="shared" si="9"/>
        <v>8670</v>
      </c>
      <c r="V30" s="91">
        <f t="shared" si="9"/>
        <v>8075</v>
      </c>
      <c r="W30" s="91">
        <f t="shared" si="9"/>
        <v>9265</v>
      </c>
      <c r="X30" s="91">
        <f t="shared" si="9"/>
        <v>9265</v>
      </c>
      <c r="Y30" s="91">
        <f t="shared" si="9"/>
        <v>9265</v>
      </c>
      <c r="Z30" s="91">
        <f t="shared" si="9"/>
        <v>8075</v>
      </c>
      <c r="AA30" s="91">
        <f t="shared" si="9"/>
        <v>8245</v>
      </c>
      <c r="AB30" s="91">
        <f t="shared" si="9"/>
        <v>9010</v>
      </c>
      <c r="AC30" s="91">
        <f t="shared" si="9"/>
        <v>8245</v>
      </c>
      <c r="AD30" s="91">
        <f t="shared" si="9"/>
        <v>9010</v>
      </c>
      <c r="AE30" s="91">
        <f t="shared" si="9"/>
        <v>9775</v>
      </c>
      <c r="AF30" s="91">
        <f t="shared" si="9"/>
        <v>10540</v>
      </c>
      <c r="AG30" s="91">
        <f t="shared" si="9"/>
        <v>13260</v>
      </c>
      <c r="AH30" s="91">
        <f t="shared" si="9"/>
        <v>15980</v>
      </c>
      <c r="AI30" s="91">
        <f t="shared" si="9"/>
        <v>17340</v>
      </c>
      <c r="AJ30" s="91">
        <f t="shared" si="9"/>
        <v>20825</v>
      </c>
      <c r="AK30" s="91">
        <f t="shared" si="9"/>
        <v>36550</v>
      </c>
      <c r="AL30" s="91">
        <f t="shared" si="9"/>
        <v>44200</v>
      </c>
      <c r="AM30" s="91">
        <f t="shared" si="9"/>
        <v>40375</v>
      </c>
      <c r="AN30" s="91">
        <f t="shared" si="9"/>
        <v>32725</v>
      </c>
      <c r="AO30" s="91">
        <f t="shared" si="9"/>
        <v>28900</v>
      </c>
      <c r="AP30" s="91">
        <f t="shared" si="9"/>
        <v>20825</v>
      </c>
      <c r="AQ30" s="91">
        <f t="shared" si="9"/>
        <v>20825</v>
      </c>
      <c r="AR30" s="91">
        <f t="shared" si="9"/>
        <v>17000</v>
      </c>
      <c r="AS30" s="91">
        <f t="shared" si="9"/>
        <v>18275</v>
      </c>
      <c r="AT30" s="91">
        <f t="shared" si="9"/>
        <v>17000</v>
      </c>
      <c r="AU30" s="91">
        <f t="shared" si="9"/>
        <v>17000</v>
      </c>
      <c r="AV30" s="91">
        <f t="shared" si="9"/>
        <v>18275</v>
      </c>
      <c r="AW30" s="91">
        <f t="shared" si="9"/>
        <v>20825</v>
      </c>
      <c r="AX30" s="91">
        <f t="shared" si="9"/>
        <v>20825</v>
      </c>
      <c r="AY30" s="91">
        <f t="shared" si="9"/>
        <v>20825</v>
      </c>
      <c r="AZ30" s="91">
        <f t="shared" si="9"/>
        <v>20825</v>
      </c>
      <c r="BA30" s="91">
        <f t="shared" si="9"/>
        <v>20825</v>
      </c>
      <c r="BB30" s="91">
        <f t="shared" si="9"/>
        <v>21675</v>
      </c>
      <c r="BC30" s="91">
        <f t="shared" si="9"/>
        <v>22950</v>
      </c>
      <c r="BD30" s="91">
        <f t="shared" si="9"/>
        <v>22950</v>
      </c>
      <c r="BE30" s="91">
        <f t="shared" si="9"/>
        <v>21675</v>
      </c>
      <c r="BF30" s="91">
        <f t="shared" si="9"/>
        <v>20825</v>
      </c>
      <c r="BG30" s="91">
        <f t="shared" si="9"/>
        <v>18275</v>
      </c>
      <c r="BH30" s="91">
        <f t="shared" si="9"/>
        <v>15725</v>
      </c>
      <c r="BI30" s="91">
        <f t="shared" si="9"/>
        <v>15725</v>
      </c>
      <c r="BJ30" s="91">
        <f t="shared" si="9"/>
        <v>15725</v>
      </c>
      <c r="BK30" s="91">
        <f t="shared" si="9"/>
        <v>15725</v>
      </c>
    </row>
    <row r="31" spans="1:63" s="50" customFormat="1" x14ac:dyDescent="0.2">
      <c r="A31" s="187">
        <v>2</v>
      </c>
      <c r="B31" s="91">
        <f t="shared" ref="B31" si="10">ROUND(B11*0.85,)</f>
        <v>18785</v>
      </c>
      <c r="C31" s="91">
        <f t="shared" ref="C31:BK31" si="11">ROUND(C11*0.85,)</f>
        <v>14535</v>
      </c>
      <c r="D31" s="91">
        <f t="shared" si="11"/>
        <v>14535</v>
      </c>
      <c r="E31" s="91">
        <f t="shared" si="11"/>
        <v>14535</v>
      </c>
      <c r="F31" s="91">
        <f t="shared" si="11"/>
        <v>14535</v>
      </c>
      <c r="G31" s="91">
        <f t="shared" si="11"/>
        <v>18785</v>
      </c>
      <c r="H31" s="91">
        <f t="shared" si="11"/>
        <v>14535</v>
      </c>
      <c r="I31" s="91">
        <f t="shared" si="11"/>
        <v>16235</v>
      </c>
      <c r="J31" s="91">
        <f t="shared" si="11"/>
        <v>16235</v>
      </c>
      <c r="K31" s="91">
        <f t="shared" si="11"/>
        <v>16235</v>
      </c>
      <c r="L31" s="91">
        <f t="shared" si="11"/>
        <v>16235</v>
      </c>
      <c r="M31" s="91">
        <f t="shared" si="11"/>
        <v>17935</v>
      </c>
      <c r="N31" s="91">
        <f t="shared" si="11"/>
        <v>12750</v>
      </c>
      <c r="O31" s="91">
        <f t="shared" si="11"/>
        <v>10540</v>
      </c>
      <c r="P31" s="91">
        <f t="shared" si="11"/>
        <v>11135</v>
      </c>
      <c r="Q31" s="91">
        <f t="shared" si="11"/>
        <v>10540</v>
      </c>
      <c r="R31" s="91">
        <f t="shared" si="11"/>
        <v>11135</v>
      </c>
      <c r="S31" s="91">
        <f t="shared" si="11"/>
        <v>9945</v>
      </c>
      <c r="T31" s="91">
        <f t="shared" si="11"/>
        <v>9350</v>
      </c>
      <c r="U31" s="91">
        <f t="shared" si="11"/>
        <v>9945</v>
      </c>
      <c r="V31" s="91">
        <f t="shared" si="11"/>
        <v>9350</v>
      </c>
      <c r="W31" s="91">
        <f t="shared" si="11"/>
        <v>10540</v>
      </c>
      <c r="X31" s="91">
        <f t="shared" si="11"/>
        <v>10540</v>
      </c>
      <c r="Y31" s="91">
        <f t="shared" si="11"/>
        <v>10540</v>
      </c>
      <c r="Z31" s="91">
        <f t="shared" si="11"/>
        <v>9350</v>
      </c>
      <c r="AA31" s="91">
        <f t="shared" si="11"/>
        <v>9520</v>
      </c>
      <c r="AB31" s="91">
        <f t="shared" si="11"/>
        <v>10285</v>
      </c>
      <c r="AC31" s="91">
        <f t="shared" si="11"/>
        <v>9520</v>
      </c>
      <c r="AD31" s="91">
        <f t="shared" si="11"/>
        <v>10285</v>
      </c>
      <c r="AE31" s="91">
        <f t="shared" si="11"/>
        <v>11050</v>
      </c>
      <c r="AF31" s="91">
        <f t="shared" si="11"/>
        <v>11815</v>
      </c>
      <c r="AG31" s="91">
        <f t="shared" si="11"/>
        <v>14535</v>
      </c>
      <c r="AH31" s="91">
        <f t="shared" si="11"/>
        <v>17255</v>
      </c>
      <c r="AI31" s="91">
        <f t="shared" si="11"/>
        <v>18615</v>
      </c>
      <c r="AJ31" s="91">
        <f t="shared" si="11"/>
        <v>22525</v>
      </c>
      <c r="AK31" s="91">
        <f t="shared" si="11"/>
        <v>38250</v>
      </c>
      <c r="AL31" s="91">
        <f t="shared" si="11"/>
        <v>45900</v>
      </c>
      <c r="AM31" s="91">
        <f t="shared" si="11"/>
        <v>42075</v>
      </c>
      <c r="AN31" s="91">
        <f t="shared" si="11"/>
        <v>34425</v>
      </c>
      <c r="AO31" s="91">
        <f t="shared" si="11"/>
        <v>30600</v>
      </c>
      <c r="AP31" s="91">
        <f t="shared" si="11"/>
        <v>22525</v>
      </c>
      <c r="AQ31" s="91">
        <f t="shared" si="11"/>
        <v>22525</v>
      </c>
      <c r="AR31" s="91">
        <f t="shared" si="11"/>
        <v>18445</v>
      </c>
      <c r="AS31" s="91">
        <f t="shared" si="11"/>
        <v>19720</v>
      </c>
      <c r="AT31" s="91">
        <f t="shared" si="11"/>
        <v>18445</v>
      </c>
      <c r="AU31" s="91">
        <f t="shared" si="11"/>
        <v>18445</v>
      </c>
      <c r="AV31" s="91">
        <f t="shared" si="11"/>
        <v>19720</v>
      </c>
      <c r="AW31" s="91">
        <f t="shared" si="11"/>
        <v>22270</v>
      </c>
      <c r="AX31" s="91">
        <f t="shared" si="11"/>
        <v>22270</v>
      </c>
      <c r="AY31" s="91">
        <f t="shared" si="11"/>
        <v>22270</v>
      </c>
      <c r="AZ31" s="91">
        <f t="shared" si="11"/>
        <v>22270</v>
      </c>
      <c r="BA31" s="91">
        <f t="shared" si="11"/>
        <v>22270</v>
      </c>
      <c r="BB31" s="91">
        <f t="shared" si="11"/>
        <v>23120</v>
      </c>
      <c r="BC31" s="91">
        <f t="shared" si="11"/>
        <v>24395</v>
      </c>
      <c r="BD31" s="91">
        <f t="shared" si="11"/>
        <v>24395</v>
      </c>
      <c r="BE31" s="91">
        <f t="shared" si="11"/>
        <v>23120</v>
      </c>
      <c r="BF31" s="91">
        <f t="shared" si="11"/>
        <v>22270</v>
      </c>
      <c r="BG31" s="91">
        <f t="shared" si="11"/>
        <v>19720</v>
      </c>
      <c r="BH31" s="91">
        <f t="shared" si="11"/>
        <v>17170</v>
      </c>
      <c r="BI31" s="91">
        <f t="shared" si="11"/>
        <v>17170</v>
      </c>
      <c r="BJ31" s="91">
        <f t="shared" si="11"/>
        <v>17170</v>
      </c>
      <c r="BK31" s="91">
        <f t="shared" si="11"/>
        <v>17170</v>
      </c>
    </row>
    <row r="32" spans="1:63"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63" s="50" customFormat="1" x14ac:dyDescent="0.2">
      <c r="A33" s="88">
        <f>A27</f>
        <v>1</v>
      </c>
      <c r="B33" s="91">
        <f t="shared" ref="B33" si="12">ROUND(B13*0.85,)</f>
        <v>18360</v>
      </c>
      <c r="C33" s="91">
        <f t="shared" ref="C33:BK33" si="13">ROUND(C13*0.85,)</f>
        <v>14110</v>
      </c>
      <c r="D33" s="91">
        <f t="shared" si="13"/>
        <v>14110</v>
      </c>
      <c r="E33" s="91">
        <f t="shared" si="13"/>
        <v>14110</v>
      </c>
      <c r="F33" s="91">
        <f t="shared" si="13"/>
        <v>14110</v>
      </c>
      <c r="G33" s="91">
        <f t="shared" si="13"/>
        <v>18360</v>
      </c>
      <c r="H33" s="91">
        <f t="shared" si="13"/>
        <v>14110</v>
      </c>
      <c r="I33" s="91">
        <f t="shared" si="13"/>
        <v>15810</v>
      </c>
      <c r="J33" s="91">
        <f t="shared" si="13"/>
        <v>15810</v>
      </c>
      <c r="K33" s="91">
        <f t="shared" si="13"/>
        <v>15810</v>
      </c>
      <c r="L33" s="91">
        <f t="shared" si="13"/>
        <v>15810</v>
      </c>
      <c r="M33" s="91">
        <f t="shared" si="13"/>
        <v>17510</v>
      </c>
      <c r="N33" s="91">
        <f t="shared" si="13"/>
        <v>12325</v>
      </c>
      <c r="O33" s="91">
        <f t="shared" si="13"/>
        <v>10115</v>
      </c>
      <c r="P33" s="91">
        <f t="shared" si="13"/>
        <v>10710</v>
      </c>
      <c r="Q33" s="91">
        <f t="shared" si="13"/>
        <v>10115</v>
      </c>
      <c r="R33" s="91">
        <f t="shared" si="13"/>
        <v>10710</v>
      </c>
      <c r="S33" s="91">
        <f t="shared" si="13"/>
        <v>9520</v>
      </c>
      <c r="T33" s="91">
        <f t="shared" si="13"/>
        <v>8925</v>
      </c>
      <c r="U33" s="91">
        <f t="shared" si="13"/>
        <v>9520</v>
      </c>
      <c r="V33" s="91">
        <f t="shared" si="13"/>
        <v>8925</v>
      </c>
      <c r="W33" s="91">
        <f t="shared" si="13"/>
        <v>10115</v>
      </c>
      <c r="X33" s="91">
        <f t="shared" si="13"/>
        <v>10115</v>
      </c>
      <c r="Y33" s="91">
        <f t="shared" si="13"/>
        <v>10115</v>
      </c>
      <c r="Z33" s="91">
        <f t="shared" si="13"/>
        <v>8925</v>
      </c>
      <c r="AA33" s="91">
        <f t="shared" si="13"/>
        <v>9095</v>
      </c>
      <c r="AB33" s="91">
        <f t="shared" si="13"/>
        <v>9860</v>
      </c>
      <c r="AC33" s="91">
        <f t="shared" si="13"/>
        <v>9095</v>
      </c>
      <c r="AD33" s="91">
        <f t="shared" si="13"/>
        <v>9860</v>
      </c>
      <c r="AE33" s="91">
        <f t="shared" si="13"/>
        <v>10625</v>
      </c>
      <c r="AF33" s="91">
        <f t="shared" si="13"/>
        <v>11390</v>
      </c>
      <c r="AG33" s="91">
        <f t="shared" si="13"/>
        <v>14110</v>
      </c>
      <c r="AH33" s="91">
        <f t="shared" si="13"/>
        <v>16830</v>
      </c>
      <c r="AI33" s="91">
        <f t="shared" si="13"/>
        <v>18190</v>
      </c>
      <c r="AJ33" s="91">
        <f t="shared" si="13"/>
        <v>21675</v>
      </c>
      <c r="AK33" s="91">
        <f t="shared" si="13"/>
        <v>37400</v>
      </c>
      <c r="AL33" s="91">
        <f t="shared" si="13"/>
        <v>45050</v>
      </c>
      <c r="AM33" s="91">
        <f t="shared" si="13"/>
        <v>41225</v>
      </c>
      <c r="AN33" s="91">
        <f t="shared" si="13"/>
        <v>33575</v>
      </c>
      <c r="AO33" s="91">
        <f t="shared" si="13"/>
        <v>29750</v>
      </c>
      <c r="AP33" s="91">
        <f t="shared" si="13"/>
        <v>21675</v>
      </c>
      <c r="AQ33" s="91">
        <f t="shared" si="13"/>
        <v>21675</v>
      </c>
      <c r="AR33" s="91">
        <f t="shared" si="13"/>
        <v>17850</v>
      </c>
      <c r="AS33" s="91">
        <f t="shared" si="13"/>
        <v>19125</v>
      </c>
      <c r="AT33" s="91">
        <f t="shared" si="13"/>
        <v>17850</v>
      </c>
      <c r="AU33" s="91">
        <f t="shared" si="13"/>
        <v>17850</v>
      </c>
      <c r="AV33" s="91">
        <f t="shared" si="13"/>
        <v>19125</v>
      </c>
      <c r="AW33" s="91">
        <f t="shared" si="13"/>
        <v>21675</v>
      </c>
      <c r="AX33" s="91">
        <f t="shared" si="13"/>
        <v>21675</v>
      </c>
      <c r="AY33" s="91">
        <f t="shared" si="13"/>
        <v>21675</v>
      </c>
      <c r="AZ33" s="91">
        <f t="shared" si="13"/>
        <v>21675</v>
      </c>
      <c r="BA33" s="91">
        <f t="shared" si="13"/>
        <v>21675</v>
      </c>
      <c r="BB33" s="91">
        <f t="shared" si="13"/>
        <v>22525</v>
      </c>
      <c r="BC33" s="91">
        <f t="shared" si="13"/>
        <v>23800</v>
      </c>
      <c r="BD33" s="91">
        <f t="shared" si="13"/>
        <v>23800</v>
      </c>
      <c r="BE33" s="91">
        <f t="shared" si="13"/>
        <v>22525</v>
      </c>
      <c r="BF33" s="91">
        <f t="shared" si="13"/>
        <v>21675</v>
      </c>
      <c r="BG33" s="91">
        <f t="shared" si="13"/>
        <v>19125</v>
      </c>
      <c r="BH33" s="91">
        <f t="shared" si="13"/>
        <v>16575</v>
      </c>
      <c r="BI33" s="91">
        <f t="shared" si="13"/>
        <v>16575</v>
      </c>
      <c r="BJ33" s="91">
        <f t="shared" si="13"/>
        <v>16575</v>
      </c>
      <c r="BK33" s="91">
        <f t="shared" si="13"/>
        <v>16575</v>
      </c>
    </row>
    <row r="34" spans="1:63" s="50" customFormat="1" x14ac:dyDescent="0.2">
      <c r="A34" s="88">
        <f>A28</f>
        <v>2</v>
      </c>
      <c r="B34" s="91">
        <f t="shared" ref="B34" si="14">ROUND(B14*0.85,)</f>
        <v>19635</v>
      </c>
      <c r="C34" s="91">
        <f t="shared" ref="C34:BK34" si="15">ROUND(C14*0.85,)</f>
        <v>15385</v>
      </c>
      <c r="D34" s="91">
        <f t="shared" si="15"/>
        <v>15385</v>
      </c>
      <c r="E34" s="91">
        <f t="shared" si="15"/>
        <v>15385</v>
      </c>
      <c r="F34" s="91">
        <f t="shared" si="15"/>
        <v>15385</v>
      </c>
      <c r="G34" s="91">
        <f t="shared" si="15"/>
        <v>19635</v>
      </c>
      <c r="H34" s="91">
        <f t="shared" si="15"/>
        <v>15385</v>
      </c>
      <c r="I34" s="91">
        <f t="shared" si="15"/>
        <v>17085</v>
      </c>
      <c r="J34" s="91">
        <f t="shared" si="15"/>
        <v>17085</v>
      </c>
      <c r="K34" s="91">
        <f t="shared" si="15"/>
        <v>17085</v>
      </c>
      <c r="L34" s="91">
        <f t="shared" si="15"/>
        <v>17085</v>
      </c>
      <c r="M34" s="91">
        <f t="shared" si="15"/>
        <v>18785</v>
      </c>
      <c r="N34" s="91">
        <f t="shared" si="15"/>
        <v>13600</v>
      </c>
      <c r="O34" s="91">
        <f t="shared" si="15"/>
        <v>11390</v>
      </c>
      <c r="P34" s="91">
        <f t="shared" si="15"/>
        <v>11985</v>
      </c>
      <c r="Q34" s="91">
        <f t="shared" si="15"/>
        <v>11390</v>
      </c>
      <c r="R34" s="91">
        <f t="shared" si="15"/>
        <v>11985</v>
      </c>
      <c r="S34" s="91">
        <f t="shared" si="15"/>
        <v>10795</v>
      </c>
      <c r="T34" s="91">
        <f t="shared" si="15"/>
        <v>10200</v>
      </c>
      <c r="U34" s="91">
        <f t="shared" si="15"/>
        <v>10795</v>
      </c>
      <c r="V34" s="91">
        <f t="shared" si="15"/>
        <v>10200</v>
      </c>
      <c r="W34" s="91">
        <f t="shared" si="15"/>
        <v>11390</v>
      </c>
      <c r="X34" s="91">
        <f t="shared" si="15"/>
        <v>11390</v>
      </c>
      <c r="Y34" s="91">
        <f t="shared" si="15"/>
        <v>11390</v>
      </c>
      <c r="Z34" s="91">
        <f t="shared" si="15"/>
        <v>10200</v>
      </c>
      <c r="AA34" s="91">
        <f t="shared" si="15"/>
        <v>10370</v>
      </c>
      <c r="AB34" s="91">
        <f t="shared" si="15"/>
        <v>11135</v>
      </c>
      <c r="AC34" s="91">
        <f t="shared" si="15"/>
        <v>10370</v>
      </c>
      <c r="AD34" s="91">
        <f t="shared" si="15"/>
        <v>11135</v>
      </c>
      <c r="AE34" s="91">
        <f t="shared" si="15"/>
        <v>11900</v>
      </c>
      <c r="AF34" s="91">
        <f t="shared" si="15"/>
        <v>12665</v>
      </c>
      <c r="AG34" s="91">
        <f t="shared" si="15"/>
        <v>15385</v>
      </c>
      <c r="AH34" s="91">
        <f t="shared" si="15"/>
        <v>18105</v>
      </c>
      <c r="AI34" s="91">
        <f t="shared" si="15"/>
        <v>19465</v>
      </c>
      <c r="AJ34" s="91">
        <f t="shared" si="15"/>
        <v>23375</v>
      </c>
      <c r="AK34" s="91">
        <f t="shared" si="15"/>
        <v>39100</v>
      </c>
      <c r="AL34" s="91">
        <f t="shared" si="15"/>
        <v>46750</v>
      </c>
      <c r="AM34" s="91">
        <f t="shared" si="15"/>
        <v>42925</v>
      </c>
      <c r="AN34" s="91">
        <f t="shared" si="15"/>
        <v>35275</v>
      </c>
      <c r="AO34" s="91">
        <f t="shared" si="15"/>
        <v>31450</v>
      </c>
      <c r="AP34" s="91">
        <f t="shared" si="15"/>
        <v>23375</v>
      </c>
      <c r="AQ34" s="91">
        <f t="shared" si="15"/>
        <v>23375</v>
      </c>
      <c r="AR34" s="91">
        <f t="shared" si="15"/>
        <v>19295</v>
      </c>
      <c r="AS34" s="91">
        <f t="shared" si="15"/>
        <v>20570</v>
      </c>
      <c r="AT34" s="91">
        <f t="shared" si="15"/>
        <v>19295</v>
      </c>
      <c r="AU34" s="91">
        <f t="shared" si="15"/>
        <v>19295</v>
      </c>
      <c r="AV34" s="91">
        <f t="shared" si="15"/>
        <v>20570</v>
      </c>
      <c r="AW34" s="91">
        <f t="shared" si="15"/>
        <v>23120</v>
      </c>
      <c r="AX34" s="91">
        <f t="shared" si="15"/>
        <v>23120</v>
      </c>
      <c r="AY34" s="91">
        <f t="shared" si="15"/>
        <v>23120</v>
      </c>
      <c r="AZ34" s="91">
        <f t="shared" si="15"/>
        <v>23120</v>
      </c>
      <c r="BA34" s="91">
        <f t="shared" si="15"/>
        <v>23120</v>
      </c>
      <c r="BB34" s="91">
        <f t="shared" si="15"/>
        <v>23970</v>
      </c>
      <c r="BC34" s="91">
        <f t="shared" si="15"/>
        <v>25245</v>
      </c>
      <c r="BD34" s="91">
        <f t="shared" si="15"/>
        <v>25245</v>
      </c>
      <c r="BE34" s="91">
        <f t="shared" si="15"/>
        <v>23970</v>
      </c>
      <c r="BF34" s="91">
        <f t="shared" si="15"/>
        <v>23120</v>
      </c>
      <c r="BG34" s="91">
        <f t="shared" si="15"/>
        <v>20570</v>
      </c>
      <c r="BH34" s="91">
        <f t="shared" si="15"/>
        <v>18020</v>
      </c>
      <c r="BI34" s="91">
        <f t="shared" si="15"/>
        <v>18020</v>
      </c>
      <c r="BJ34" s="91">
        <f t="shared" si="15"/>
        <v>18020</v>
      </c>
      <c r="BK34" s="91">
        <f t="shared" si="15"/>
        <v>18020</v>
      </c>
    </row>
    <row r="35" spans="1:63"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63" s="50" customFormat="1" x14ac:dyDescent="0.2">
      <c r="A36" s="88">
        <f>A27</f>
        <v>1</v>
      </c>
      <c r="B36" s="91">
        <f t="shared" ref="B36" si="16">ROUND(B16*0.85,)</f>
        <v>19635</v>
      </c>
      <c r="C36" s="91">
        <f t="shared" ref="C36:BK36" si="17">ROUND(C16*0.85,)</f>
        <v>15385</v>
      </c>
      <c r="D36" s="91">
        <f t="shared" si="17"/>
        <v>15385</v>
      </c>
      <c r="E36" s="91">
        <f t="shared" si="17"/>
        <v>15385</v>
      </c>
      <c r="F36" s="91">
        <f t="shared" si="17"/>
        <v>15385</v>
      </c>
      <c r="G36" s="91">
        <f t="shared" si="17"/>
        <v>19635</v>
      </c>
      <c r="H36" s="91">
        <f t="shared" si="17"/>
        <v>15385</v>
      </c>
      <c r="I36" s="91">
        <f t="shared" si="17"/>
        <v>17085</v>
      </c>
      <c r="J36" s="91">
        <f t="shared" si="17"/>
        <v>17085</v>
      </c>
      <c r="K36" s="91">
        <f t="shared" si="17"/>
        <v>17085</v>
      </c>
      <c r="L36" s="91">
        <f t="shared" si="17"/>
        <v>17085</v>
      </c>
      <c r="M36" s="91">
        <f t="shared" si="17"/>
        <v>18785</v>
      </c>
      <c r="N36" s="91">
        <f t="shared" si="17"/>
        <v>13600</v>
      </c>
      <c r="O36" s="91">
        <f t="shared" si="17"/>
        <v>11390</v>
      </c>
      <c r="P36" s="91">
        <f t="shared" si="17"/>
        <v>11985</v>
      </c>
      <c r="Q36" s="91">
        <f t="shared" si="17"/>
        <v>11390</v>
      </c>
      <c r="R36" s="91">
        <f t="shared" si="17"/>
        <v>11985</v>
      </c>
      <c r="S36" s="91">
        <f t="shared" si="17"/>
        <v>10795</v>
      </c>
      <c r="T36" s="91">
        <f t="shared" si="17"/>
        <v>10200</v>
      </c>
      <c r="U36" s="91">
        <f t="shared" si="17"/>
        <v>10795</v>
      </c>
      <c r="V36" s="91">
        <f t="shared" si="17"/>
        <v>10200</v>
      </c>
      <c r="W36" s="91">
        <f t="shared" si="17"/>
        <v>11390</v>
      </c>
      <c r="X36" s="91">
        <f t="shared" si="17"/>
        <v>11390</v>
      </c>
      <c r="Y36" s="91">
        <f t="shared" si="17"/>
        <v>11390</v>
      </c>
      <c r="Z36" s="91">
        <f t="shared" si="17"/>
        <v>10200</v>
      </c>
      <c r="AA36" s="91">
        <f t="shared" si="17"/>
        <v>10370</v>
      </c>
      <c r="AB36" s="91">
        <f t="shared" si="17"/>
        <v>11135</v>
      </c>
      <c r="AC36" s="91">
        <f t="shared" si="17"/>
        <v>10370</v>
      </c>
      <c r="AD36" s="91">
        <f t="shared" si="17"/>
        <v>11135</v>
      </c>
      <c r="AE36" s="91">
        <f t="shared" si="17"/>
        <v>11900</v>
      </c>
      <c r="AF36" s="91">
        <f t="shared" si="17"/>
        <v>12665</v>
      </c>
      <c r="AG36" s="91">
        <f t="shared" si="17"/>
        <v>15385</v>
      </c>
      <c r="AH36" s="91">
        <f t="shared" si="17"/>
        <v>18105</v>
      </c>
      <c r="AI36" s="91">
        <f t="shared" si="17"/>
        <v>19465</v>
      </c>
      <c r="AJ36" s="91">
        <f t="shared" si="17"/>
        <v>23375</v>
      </c>
      <c r="AK36" s="91">
        <f t="shared" si="17"/>
        <v>39100</v>
      </c>
      <c r="AL36" s="91">
        <f t="shared" si="17"/>
        <v>46750</v>
      </c>
      <c r="AM36" s="91">
        <f t="shared" si="17"/>
        <v>42925</v>
      </c>
      <c r="AN36" s="91">
        <f t="shared" si="17"/>
        <v>35275</v>
      </c>
      <c r="AO36" s="91">
        <f t="shared" si="17"/>
        <v>31450</v>
      </c>
      <c r="AP36" s="91">
        <f t="shared" si="17"/>
        <v>23375</v>
      </c>
      <c r="AQ36" s="91">
        <f t="shared" si="17"/>
        <v>23375</v>
      </c>
      <c r="AR36" s="91">
        <f t="shared" si="17"/>
        <v>19295</v>
      </c>
      <c r="AS36" s="91">
        <f t="shared" si="17"/>
        <v>20570</v>
      </c>
      <c r="AT36" s="91">
        <f t="shared" si="17"/>
        <v>19295</v>
      </c>
      <c r="AU36" s="91">
        <f t="shared" si="17"/>
        <v>19295</v>
      </c>
      <c r="AV36" s="91">
        <f t="shared" si="17"/>
        <v>20570</v>
      </c>
      <c r="AW36" s="91">
        <f t="shared" si="17"/>
        <v>23120</v>
      </c>
      <c r="AX36" s="91">
        <f t="shared" si="17"/>
        <v>23120</v>
      </c>
      <c r="AY36" s="91">
        <f t="shared" si="17"/>
        <v>23120</v>
      </c>
      <c r="AZ36" s="91">
        <f t="shared" si="17"/>
        <v>23120</v>
      </c>
      <c r="BA36" s="91">
        <f t="shared" si="17"/>
        <v>23120</v>
      </c>
      <c r="BB36" s="91">
        <f t="shared" si="17"/>
        <v>23970</v>
      </c>
      <c r="BC36" s="91">
        <f t="shared" si="17"/>
        <v>25245</v>
      </c>
      <c r="BD36" s="91">
        <f t="shared" si="17"/>
        <v>25245</v>
      </c>
      <c r="BE36" s="91">
        <f t="shared" si="17"/>
        <v>23970</v>
      </c>
      <c r="BF36" s="91">
        <f t="shared" si="17"/>
        <v>23120</v>
      </c>
      <c r="BG36" s="91">
        <f t="shared" si="17"/>
        <v>20570</v>
      </c>
      <c r="BH36" s="91">
        <f t="shared" si="17"/>
        <v>18020</v>
      </c>
      <c r="BI36" s="91">
        <f t="shared" si="17"/>
        <v>18020</v>
      </c>
      <c r="BJ36" s="91">
        <f t="shared" si="17"/>
        <v>18020</v>
      </c>
      <c r="BK36" s="91">
        <f t="shared" si="17"/>
        <v>18020</v>
      </c>
    </row>
    <row r="37" spans="1:63" s="50" customFormat="1" x14ac:dyDescent="0.2">
      <c r="A37" s="88">
        <f>A28</f>
        <v>2</v>
      </c>
      <c r="B37" s="91">
        <f t="shared" ref="B37" si="18">ROUND(B17*0.85,)</f>
        <v>20910</v>
      </c>
      <c r="C37" s="91">
        <f t="shared" ref="C37:BK37" si="19">ROUND(C17*0.85,)</f>
        <v>16660</v>
      </c>
      <c r="D37" s="91">
        <f t="shared" si="19"/>
        <v>16660</v>
      </c>
      <c r="E37" s="91">
        <f t="shared" si="19"/>
        <v>16660</v>
      </c>
      <c r="F37" s="91">
        <f t="shared" si="19"/>
        <v>16660</v>
      </c>
      <c r="G37" s="91">
        <f t="shared" si="19"/>
        <v>20910</v>
      </c>
      <c r="H37" s="91">
        <f t="shared" si="19"/>
        <v>16660</v>
      </c>
      <c r="I37" s="91">
        <f t="shared" si="19"/>
        <v>18360</v>
      </c>
      <c r="J37" s="91">
        <f t="shared" si="19"/>
        <v>18360</v>
      </c>
      <c r="K37" s="91">
        <f t="shared" si="19"/>
        <v>18360</v>
      </c>
      <c r="L37" s="91">
        <f t="shared" si="19"/>
        <v>18360</v>
      </c>
      <c r="M37" s="91">
        <f t="shared" si="19"/>
        <v>20060</v>
      </c>
      <c r="N37" s="91">
        <f t="shared" si="19"/>
        <v>14875</v>
      </c>
      <c r="O37" s="91">
        <f t="shared" si="19"/>
        <v>12665</v>
      </c>
      <c r="P37" s="91">
        <f t="shared" si="19"/>
        <v>13260</v>
      </c>
      <c r="Q37" s="91">
        <f t="shared" si="19"/>
        <v>12665</v>
      </c>
      <c r="R37" s="91">
        <f t="shared" si="19"/>
        <v>13260</v>
      </c>
      <c r="S37" s="91">
        <f t="shared" si="19"/>
        <v>12070</v>
      </c>
      <c r="T37" s="91">
        <f t="shared" si="19"/>
        <v>11475</v>
      </c>
      <c r="U37" s="91">
        <f t="shared" si="19"/>
        <v>12070</v>
      </c>
      <c r="V37" s="91">
        <f t="shared" si="19"/>
        <v>11475</v>
      </c>
      <c r="W37" s="91">
        <f t="shared" si="19"/>
        <v>12665</v>
      </c>
      <c r="X37" s="91">
        <f t="shared" si="19"/>
        <v>12665</v>
      </c>
      <c r="Y37" s="91">
        <f t="shared" si="19"/>
        <v>12665</v>
      </c>
      <c r="Z37" s="91">
        <f t="shared" si="19"/>
        <v>11475</v>
      </c>
      <c r="AA37" s="91">
        <f t="shared" si="19"/>
        <v>11645</v>
      </c>
      <c r="AB37" s="91">
        <f t="shared" si="19"/>
        <v>12410</v>
      </c>
      <c r="AC37" s="91">
        <f t="shared" si="19"/>
        <v>11645</v>
      </c>
      <c r="AD37" s="91">
        <f t="shared" si="19"/>
        <v>12410</v>
      </c>
      <c r="AE37" s="91">
        <f t="shared" si="19"/>
        <v>13175</v>
      </c>
      <c r="AF37" s="91">
        <f t="shared" si="19"/>
        <v>13940</v>
      </c>
      <c r="AG37" s="91">
        <f t="shared" si="19"/>
        <v>16660</v>
      </c>
      <c r="AH37" s="91">
        <f t="shared" si="19"/>
        <v>19380</v>
      </c>
      <c r="AI37" s="91">
        <f t="shared" si="19"/>
        <v>20740</v>
      </c>
      <c r="AJ37" s="91">
        <f t="shared" si="19"/>
        <v>25075</v>
      </c>
      <c r="AK37" s="91">
        <f t="shared" si="19"/>
        <v>40800</v>
      </c>
      <c r="AL37" s="91">
        <f t="shared" si="19"/>
        <v>48450</v>
      </c>
      <c r="AM37" s="91">
        <f t="shared" si="19"/>
        <v>44625</v>
      </c>
      <c r="AN37" s="91">
        <f t="shared" si="19"/>
        <v>36975</v>
      </c>
      <c r="AO37" s="91">
        <f t="shared" si="19"/>
        <v>33150</v>
      </c>
      <c r="AP37" s="91">
        <f t="shared" si="19"/>
        <v>25075</v>
      </c>
      <c r="AQ37" s="91">
        <f t="shared" si="19"/>
        <v>25075</v>
      </c>
      <c r="AR37" s="91">
        <f t="shared" si="19"/>
        <v>20740</v>
      </c>
      <c r="AS37" s="91">
        <f t="shared" si="19"/>
        <v>22015</v>
      </c>
      <c r="AT37" s="91">
        <f t="shared" si="19"/>
        <v>20740</v>
      </c>
      <c r="AU37" s="91">
        <f t="shared" si="19"/>
        <v>20740</v>
      </c>
      <c r="AV37" s="91">
        <f t="shared" si="19"/>
        <v>22015</v>
      </c>
      <c r="AW37" s="91">
        <f t="shared" si="19"/>
        <v>24565</v>
      </c>
      <c r="AX37" s="91">
        <f t="shared" si="19"/>
        <v>24565</v>
      </c>
      <c r="AY37" s="91">
        <f t="shared" si="19"/>
        <v>24565</v>
      </c>
      <c r="AZ37" s="91">
        <f t="shared" si="19"/>
        <v>24565</v>
      </c>
      <c r="BA37" s="91">
        <f t="shared" si="19"/>
        <v>24565</v>
      </c>
      <c r="BB37" s="91">
        <f t="shared" si="19"/>
        <v>25415</v>
      </c>
      <c r="BC37" s="91">
        <f t="shared" si="19"/>
        <v>26690</v>
      </c>
      <c r="BD37" s="91">
        <f t="shared" si="19"/>
        <v>26690</v>
      </c>
      <c r="BE37" s="91">
        <f t="shared" si="19"/>
        <v>25415</v>
      </c>
      <c r="BF37" s="91">
        <f t="shared" si="19"/>
        <v>24565</v>
      </c>
      <c r="BG37" s="91">
        <f t="shared" si="19"/>
        <v>22015</v>
      </c>
      <c r="BH37" s="91">
        <f t="shared" si="19"/>
        <v>19465</v>
      </c>
      <c r="BI37" s="91">
        <f t="shared" si="19"/>
        <v>19465</v>
      </c>
      <c r="BJ37" s="91">
        <f t="shared" si="19"/>
        <v>19465</v>
      </c>
      <c r="BK37" s="91">
        <f t="shared" si="19"/>
        <v>19465</v>
      </c>
    </row>
    <row r="38" spans="1:63"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row>
    <row r="39" spans="1:63" s="50" customFormat="1" x14ac:dyDescent="0.2">
      <c r="A39" s="88">
        <f>A27</f>
        <v>1</v>
      </c>
      <c r="B39" s="91">
        <f t="shared" ref="B39" si="20">ROUND(B19*0.85,)</f>
        <v>33660</v>
      </c>
      <c r="C39" s="91">
        <f t="shared" ref="C39:BK39" si="21">ROUND(C19*0.85,)</f>
        <v>29410</v>
      </c>
      <c r="D39" s="91">
        <f t="shared" si="21"/>
        <v>29410</v>
      </c>
      <c r="E39" s="91">
        <f t="shared" si="21"/>
        <v>29410</v>
      </c>
      <c r="F39" s="91">
        <f t="shared" si="21"/>
        <v>29410</v>
      </c>
      <c r="G39" s="91">
        <f t="shared" si="21"/>
        <v>33660</v>
      </c>
      <c r="H39" s="91">
        <f t="shared" si="21"/>
        <v>29410</v>
      </c>
      <c r="I39" s="91">
        <f t="shared" si="21"/>
        <v>31110</v>
      </c>
      <c r="J39" s="91">
        <f t="shared" si="21"/>
        <v>31110</v>
      </c>
      <c r="K39" s="91">
        <f t="shared" si="21"/>
        <v>31110</v>
      </c>
      <c r="L39" s="91">
        <f t="shared" si="21"/>
        <v>31110</v>
      </c>
      <c r="M39" s="91">
        <f t="shared" si="21"/>
        <v>32810</v>
      </c>
      <c r="N39" s="91">
        <f t="shared" si="21"/>
        <v>27625</v>
      </c>
      <c r="O39" s="91">
        <f t="shared" si="21"/>
        <v>25415</v>
      </c>
      <c r="P39" s="91">
        <f t="shared" si="21"/>
        <v>26010</v>
      </c>
      <c r="Q39" s="91">
        <f t="shared" si="21"/>
        <v>25415</v>
      </c>
      <c r="R39" s="91">
        <f t="shared" si="21"/>
        <v>26010</v>
      </c>
      <c r="S39" s="91">
        <f t="shared" si="21"/>
        <v>24820</v>
      </c>
      <c r="T39" s="91">
        <f t="shared" si="21"/>
        <v>24225</v>
      </c>
      <c r="U39" s="91">
        <f t="shared" si="21"/>
        <v>24820</v>
      </c>
      <c r="V39" s="91">
        <f t="shared" si="21"/>
        <v>24225</v>
      </c>
      <c r="W39" s="91">
        <f t="shared" si="21"/>
        <v>25415</v>
      </c>
      <c r="X39" s="91">
        <f t="shared" si="21"/>
        <v>25415</v>
      </c>
      <c r="Y39" s="91">
        <f t="shared" si="21"/>
        <v>25415</v>
      </c>
      <c r="Z39" s="91">
        <f t="shared" si="21"/>
        <v>24225</v>
      </c>
      <c r="AA39" s="91">
        <f t="shared" si="21"/>
        <v>28645</v>
      </c>
      <c r="AB39" s="91">
        <f t="shared" si="21"/>
        <v>29410</v>
      </c>
      <c r="AC39" s="91">
        <f t="shared" si="21"/>
        <v>28645</v>
      </c>
      <c r="AD39" s="91">
        <f t="shared" si="21"/>
        <v>29410</v>
      </c>
      <c r="AE39" s="91">
        <f t="shared" si="21"/>
        <v>30175</v>
      </c>
      <c r="AF39" s="91">
        <f t="shared" si="21"/>
        <v>30940</v>
      </c>
      <c r="AG39" s="91">
        <f t="shared" si="21"/>
        <v>33660</v>
      </c>
      <c r="AH39" s="91">
        <f t="shared" si="21"/>
        <v>36380</v>
      </c>
      <c r="AI39" s="91">
        <f t="shared" si="21"/>
        <v>37740</v>
      </c>
      <c r="AJ39" s="91">
        <f t="shared" si="21"/>
        <v>40375</v>
      </c>
      <c r="AK39" s="91">
        <f t="shared" si="21"/>
        <v>56100</v>
      </c>
      <c r="AL39" s="91">
        <f t="shared" si="21"/>
        <v>63750</v>
      </c>
      <c r="AM39" s="91">
        <f t="shared" si="21"/>
        <v>59925</v>
      </c>
      <c r="AN39" s="91">
        <f t="shared" si="21"/>
        <v>52275</v>
      </c>
      <c r="AO39" s="91">
        <f t="shared" si="21"/>
        <v>48450</v>
      </c>
      <c r="AP39" s="91">
        <f t="shared" si="21"/>
        <v>40375</v>
      </c>
      <c r="AQ39" s="91">
        <f t="shared" si="21"/>
        <v>40375</v>
      </c>
      <c r="AR39" s="91">
        <f t="shared" si="21"/>
        <v>36550</v>
      </c>
      <c r="AS39" s="91">
        <f t="shared" si="21"/>
        <v>37825</v>
      </c>
      <c r="AT39" s="91">
        <f t="shared" si="21"/>
        <v>36550</v>
      </c>
      <c r="AU39" s="91">
        <f t="shared" si="21"/>
        <v>36550</v>
      </c>
      <c r="AV39" s="91">
        <f t="shared" si="21"/>
        <v>37825</v>
      </c>
      <c r="AW39" s="91">
        <f t="shared" si="21"/>
        <v>40375</v>
      </c>
      <c r="AX39" s="91">
        <f t="shared" si="21"/>
        <v>40375</v>
      </c>
      <c r="AY39" s="91">
        <f t="shared" si="21"/>
        <v>40375</v>
      </c>
      <c r="AZ39" s="91">
        <f t="shared" si="21"/>
        <v>40375</v>
      </c>
      <c r="BA39" s="91">
        <f t="shared" si="21"/>
        <v>40375</v>
      </c>
      <c r="BB39" s="91">
        <f t="shared" si="21"/>
        <v>41225</v>
      </c>
      <c r="BC39" s="91">
        <f t="shared" si="21"/>
        <v>42500</v>
      </c>
      <c r="BD39" s="91">
        <f t="shared" si="21"/>
        <v>42500</v>
      </c>
      <c r="BE39" s="91">
        <f t="shared" si="21"/>
        <v>41225</v>
      </c>
      <c r="BF39" s="91">
        <f t="shared" si="21"/>
        <v>40375</v>
      </c>
      <c r="BG39" s="91">
        <f t="shared" si="21"/>
        <v>37825</v>
      </c>
      <c r="BH39" s="91">
        <f t="shared" si="21"/>
        <v>35275</v>
      </c>
      <c r="BI39" s="91">
        <f t="shared" si="21"/>
        <v>35275</v>
      </c>
      <c r="BJ39" s="91">
        <f t="shared" si="21"/>
        <v>35275</v>
      </c>
      <c r="BK39" s="91">
        <f t="shared" si="21"/>
        <v>35275</v>
      </c>
    </row>
    <row r="40" spans="1:63" s="50" customFormat="1" x14ac:dyDescent="0.2">
      <c r="A40" s="88">
        <f>A28</f>
        <v>2</v>
      </c>
      <c r="B40" s="91">
        <f t="shared" ref="B40" si="22">ROUND(B20*0.85,)</f>
        <v>34935</v>
      </c>
      <c r="C40" s="91">
        <f t="shared" ref="C40:BK40" si="23">ROUND(C20*0.85,)</f>
        <v>30685</v>
      </c>
      <c r="D40" s="91">
        <f t="shared" si="23"/>
        <v>30685</v>
      </c>
      <c r="E40" s="91">
        <f t="shared" si="23"/>
        <v>30685</v>
      </c>
      <c r="F40" s="91">
        <f t="shared" si="23"/>
        <v>30685</v>
      </c>
      <c r="G40" s="91">
        <f t="shared" si="23"/>
        <v>34935</v>
      </c>
      <c r="H40" s="91">
        <f t="shared" si="23"/>
        <v>30685</v>
      </c>
      <c r="I40" s="91">
        <f t="shared" si="23"/>
        <v>32385</v>
      </c>
      <c r="J40" s="91">
        <f t="shared" si="23"/>
        <v>32385</v>
      </c>
      <c r="K40" s="91">
        <f t="shared" si="23"/>
        <v>32385</v>
      </c>
      <c r="L40" s="91">
        <f t="shared" si="23"/>
        <v>32385</v>
      </c>
      <c r="M40" s="91">
        <f t="shared" si="23"/>
        <v>34085</v>
      </c>
      <c r="N40" s="91">
        <f t="shared" si="23"/>
        <v>28900</v>
      </c>
      <c r="O40" s="91">
        <f t="shared" si="23"/>
        <v>26690</v>
      </c>
      <c r="P40" s="91">
        <f t="shared" si="23"/>
        <v>27285</v>
      </c>
      <c r="Q40" s="91">
        <f t="shared" si="23"/>
        <v>26690</v>
      </c>
      <c r="R40" s="91">
        <f t="shared" si="23"/>
        <v>27285</v>
      </c>
      <c r="S40" s="91">
        <f t="shared" si="23"/>
        <v>26095</v>
      </c>
      <c r="T40" s="91">
        <f t="shared" si="23"/>
        <v>25500</v>
      </c>
      <c r="U40" s="91">
        <f t="shared" si="23"/>
        <v>26095</v>
      </c>
      <c r="V40" s="91">
        <f t="shared" si="23"/>
        <v>25500</v>
      </c>
      <c r="W40" s="91">
        <f t="shared" si="23"/>
        <v>26690</v>
      </c>
      <c r="X40" s="91">
        <f t="shared" si="23"/>
        <v>26690</v>
      </c>
      <c r="Y40" s="91">
        <f t="shared" si="23"/>
        <v>26690</v>
      </c>
      <c r="Z40" s="91">
        <f t="shared" si="23"/>
        <v>25500</v>
      </c>
      <c r="AA40" s="91">
        <f t="shared" si="23"/>
        <v>29920</v>
      </c>
      <c r="AB40" s="91">
        <f t="shared" si="23"/>
        <v>30685</v>
      </c>
      <c r="AC40" s="91">
        <f t="shared" si="23"/>
        <v>29920</v>
      </c>
      <c r="AD40" s="91">
        <f t="shared" si="23"/>
        <v>30685</v>
      </c>
      <c r="AE40" s="91">
        <f t="shared" si="23"/>
        <v>31450</v>
      </c>
      <c r="AF40" s="91">
        <f t="shared" si="23"/>
        <v>32215</v>
      </c>
      <c r="AG40" s="91">
        <f t="shared" si="23"/>
        <v>34935</v>
      </c>
      <c r="AH40" s="91">
        <f t="shared" si="23"/>
        <v>37655</v>
      </c>
      <c r="AI40" s="91">
        <f t="shared" si="23"/>
        <v>39015</v>
      </c>
      <c r="AJ40" s="91">
        <f t="shared" si="23"/>
        <v>42075</v>
      </c>
      <c r="AK40" s="91">
        <f t="shared" si="23"/>
        <v>57800</v>
      </c>
      <c r="AL40" s="91">
        <f t="shared" si="23"/>
        <v>65450</v>
      </c>
      <c r="AM40" s="91">
        <f t="shared" si="23"/>
        <v>61625</v>
      </c>
      <c r="AN40" s="91">
        <f t="shared" si="23"/>
        <v>53975</v>
      </c>
      <c r="AO40" s="91">
        <f t="shared" si="23"/>
        <v>50150</v>
      </c>
      <c r="AP40" s="91">
        <f t="shared" si="23"/>
        <v>42075</v>
      </c>
      <c r="AQ40" s="91">
        <f t="shared" si="23"/>
        <v>42075</v>
      </c>
      <c r="AR40" s="91">
        <f t="shared" si="23"/>
        <v>37995</v>
      </c>
      <c r="AS40" s="91">
        <f t="shared" si="23"/>
        <v>39270</v>
      </c>
      <c r="AT40" s="91">
        <f t="shared" si="23"/>
        <v>37995</v>
      </c>
      <c r="AU40" s="91">
        <f t="shared" si="23"/>
        <v>37995</v>
      </c>
      <c r="AV40" s="91">
        <f t="shared" si="23"/>
        <v>39270</v>
      </c>
      <c r="AW40" s="91">
        <f t="shared" si="23"/>
        <v>41820</v>
      </c>
      <c r="AX40" s="91">
        <f t="shared" si="23"/>
        <v>41820</v>
      </c>
      <c r="AY40" s="91">
        <f t="shared" si="23"/>
        <v>41820</v>
      </c>
      <c r="AZ40" s="91">
        <f t="shared" si="23"/>
        <v>41820</v>
      </c>
      <c r="BA40" s="91">
        <f t="shared" si="23"/>
        <v>41820</v>
      </c>
      <c r="BB40" s="91">
        <f t="shared" si="23"/>
        <v>42670</v>
      </c>
      <c r="BC40" s="91">
        <f t="shared" si="23"/>
        <v>43945</v>
      </c>
      <c r="BD40" s="91">
        <f t="shared" si="23"/>
        <v>43945</v>
      </c>
      <c r="BE40" s="91">
        <f t="shared" si="23"/>
        <v>42670</v>
      </c>
      <c r="BF40" s="91">
        <f t="shared" si="23"/>
        <v>41820</v>
      </c>
      <c r="BG40" s="91">
        <f t="shared" si="23"/>
        <v>39270</v>
      </c>
      <c r="BH40" s="91">
        <f t="shared" si="23"/>
        <v>36720</v>
      </c>
      <c r="BI40" s="91">
        <f t="shared" si="23"/>
        <v>36720</v>
      </c>
      <c r="BJ40" s="91">
        <f t="shared" si="23"/>
        <v>36720</v>
      </c>
      <c r="BK40" s="91">
        <f t="shared" si="23"/>
        <v>36720</v>
      </c>
    </row>
    <row r="41" spans="1:63"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row>
    <row r="42" spans="1:63" s="50" customFormat="1" x14ac:dyDescent="0.2">
      <c r="A42" s="88" t="s">
        <v>88</v>
      </c>
      <c r="B42" s="42">
        <f t="shared" ref="B42" si="24">ROUND(B22*0.85,)</f>
        <v>56185</v>
      </c>
      <c r="C42" s="42">
        <f t="shared" ref="C42:BK42" si="25">ROUND(C22*0.85,)</f>
        <v>51935</v>
      </c>
      <c r="D42" s="42">
        <f t="shared" si="25"/>
        <v>51935</v>
      </c>
      <c r="E42" s="42">
        <f t="shared" si="25"/>
        <v>51935</v>
      </c>
      <c r="F42" s="42">
        <f t="shared" si="25"/>
        <v>51935</v>
      </c>
      <c r="G42" s="42">
        <f t="shared" si="25"/>
        <v>56185</v>
      </c>
      <c r="H42" s="42">
        <f t="shared" si="25"/>
        <v>51935</v>
      </c>
      <c r="I42" s="42">
        <f t="shared" si="25"/>
        <v>53635</v>
      </c>
      <c r="J42" s="42">
        <f t="shared" si="25"/>
        <v>53635</v>
      </c>
      <c r="K42" s="42">
        <f t="shared" si="25"/>
        <v>53635</v>
      </c>
      <c r="L42" s="42">
        <f t="shared" si="25"/>
        <v>53635</v>
      </c>
      <c r="M42" s="42">
        <f t="shared" si="25"/>
        <v>55335</v>
      </c>
      <c r="N42" s="42">
        <f t="shared" si="25"/>
        <v>50150</v>
      </c>
      <c r="O42" s="42">
        <f t="shared" si="25"/>
        <v>47940</v>
      </c>
      <c r="P42" s="42">
        <f t="shared" si="25"/>
        <v>48535</v>
      </c>
      <c r="Q42" s="42">
        <f t="shared" si="25"/>
        <v>47940</v>
      </c>
      <c r="R42" s="42">
        <f t="shared" si="25"/>
        <v>48535</v>
      </c>
      <c r="S42" s="42">
        <f t="shared" si="25"/>
        <v>47345</v>
      </c>
      <c r="T42" s="42">
        <f t="shared" si="25"/>
        <v>46750</v>
      </c>
      <c r="U42" s="42">
        <f t="shared" si="25"/>
        <v>47345</v>
      </c>
      <c r="V42" s="42">
        <f t="shared" si="25"/>
        <v>46750</v>
      </c>
      <c r="W42" s="42">
        <f t="shared" si="25"/>
        <v>47940</v>
      </c>
      <c r="X42" s="42">
        <f t="shared" si="25"/>
        <v>47940</v>
      </c>
      <c r="Y42" s="42">
        <f t="shared" si="25"/>
        <v>47940</v>
      </c>
      <c r="Z42" s="42">
        <f t="shared" si="25"/>
        <v>46750</v>
      </c>
      <c r="AA42" s="42">
        <f t="shared" si="25"/>
        <v>59670</v>
      </c>
      <c r="AB42" s="42">
        <f t="shared" si="25"/>
        <v>60435</v>
      </c>
      <c r="AC42" s="42">
        <f t="shared" si="25"/>
        <v>59670</v>
      </c>
      <c r="AD42" s="42">
        <f t="shared" si="25"/>
        <v>60435</v>
      </c>
      <c r="AE42" s="42">
        <f t="shared" si="25"/>
        <v>61200</v>
      </c>
      <c r="AF42" s="42">
        <f t="shared" si="25"/>
        <v>61965</v>
      </c>
      <c r="AG42" s="42">
        <f t="shared" si="25"/>
        <v>64685</v>
      </c>
      <c r="AH42" s="42">
        <f t="shared" si="25"/>
        <v>67405</v>
      </c>
      <c r="AI42" s="42">
        <f t="shared" si="25"/>
        <v>68765</v>
      </c>
      <c r="AJ42" s="42">
        <f t="shared" si="25"/>
        <v>88825</v>
      </c>
      <c r="AK42" s="42">
        <f t="shared" si="25"/>
        <v>104550</v>
      </c>
      <c r="AL42" s="42">
        <f t="shared" si="25"/>
        <v>112200</v>
      </c>
      <c r="AM42" s="42">
        <f t="shared" si="25"/>
        <v>108375</v>
      </c>
      <c r="AN42" s="42">
        <f t="shared" si="25"/>
        <v>100725</v>
      </c>
      <c r="AO42" s="42">
        <f t="shared" si="25"/>
        <v>96900</v>
      </c>
      <c r="AP42" s="42">
        <f t="shared" si="25"/>
        <v>88825</v>
      </c>
      <c r="AQ42" s="42">
        <f t="shared" si="25"/>
        <v>88825</v>
      </c>
      <c r="AR42" s="42">
        <f t="shared" si="25"/>
        <v>63495</v>
      </c>
      <c r="AS42" s="42">
        <f t="shared" si="25"/>
        <v>64770</v>
      </c>
      <c r="AT42" s="42">
        <f t="shared" si="25"/>
        <v>63495</v>
      </c>
      <c r="AU42" s="42">
        <f t="shared" si="25"/>
        <v>63495</v>
      </c>
      <c r="AV42" s="42">
        <f t="shared" si="25"/>
        <v>64770</v>
      </c>
      <c r="AW42" s="42">
        <f t="shared" si="25"/>
        <v>75820</v>
      </c>
      <c r="AX42" s="42">
        <f t="shared" si="25"/>
        <v>75820</v>
      </c>
      <c r="AY42" s="42">
        <f t="shared" si="25"/>
        <v>75820</v>
      </c>
      <c r="AZ42" s="42">
        <f t="shared" si="25"/>
        <v>75820</v>
      </c>
      <c r="BA42" s="42">
        <f t="shared" si="25"/>
        <v>75820</v>
      </c>
      <c r="BB42" s="42">
        <f t="shared" si="25"/>
        <v>76670</v>
      </c>
      <c r="BC42" s="42">
        <f t="shared" si="25"/>
        <v>77945</v>
      </c>
      <c r="BD42" s="42">
        <f t="shared" si="25"/>
        <v>77945</v>
      </c>
      <c r="BE42" s="42">
        <f t="shared" si="25"/>
        <v>76670</v>
      </c>
      <c r="BF42" s="42">
        <f t="shared" si="25"/>
        <v>75820</v>
      </c>
      <c r="BG42" s="42">
        <f t="shared" si="25"/>
        <v>64770</v>
      </c>
      <c r="BH42" s="42">
        <f t="shared" si="25"/>
        <v>62220</v>
      </c>
      <c r="BI42" s="42">
        <f t="shared" si="25"/>
        <v>62220</v>
      </c>
      <c r="BJ42" s="42">
        <f t="shared" si="25"/>
        <v>62220</v>
      </c>
      <c r="BK42" s="42">
        <f t="shared" si="25"/>
        <v>62220</v>
      </c>
    </row>
    <row r="43" spans="1:63" s="50" customFormat="1" x14ac:dyDescent="0.2">
      <c r="A43" s="196" t="s">
        <v>229</v>
      </c>
    </row>
    <row r="44" spans="1:63" s="50" customFormat="1" ht="12.75" hidden="1" thickBot="1" x14ac:dyDescent="0.25">
      <c r="A44" s="169" t="s">
        <v>187</v>
      </c>
    </row>
    <row r="45" spans="1:63" s="50" customFormat="1" ht="12.75" hidden="1" x14ac:dyDescent="0.2">
      <c r="A45" s="167" t="s">
        <v>186</v>
      </c>
    </row>
    <row r="46" spans="1:63" s="50" customFormat="1" hidden="1" x14ac:dyDescent="0.2">
      <c r="A46" s="48"/>
    </row>
    <row r="47" spans="1:63" s="50" customFormat="1" ht="24" hidden="1" x14ac:dyDescent="0.2">
      <c r="A47" s="170" t="s">
        <v>188</v>
      </c>
    </row>
    <row r="48" spans="1:63" s="50" customFormat="1" ht="25.5" hidden="1" x14ac:dyDescent="0.2">
      <c r="A48" s="168" t="s">
        <v>189</v>
      </c>
    </row>
    <row r="49" spans="1:1" s="50" customFormat="1" hidden="1" x14ac:dyDescent="0.2">
      <c r="A49" s="170" t="s">
        <v>190</v>
      </c>
    </row>
    <row r="50" spans="1:1" s="50" customFormat="1" x14ac:dyDescent="0.2">
      <c r="A50" s="171"/>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65" t="s">
        <v>164</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73" t="s">
        <v>270</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2"/>
  <sheetViews>
    <sheetView topLeftCell="AM11" zoomScale="90" zoomScaleNormal="90" workbookViewId="0">
      <selection activeCell="B4" sqref="B4:BK42"/>
    </sheetView>
  </sheetViews>
  <sheetFormatPr defaultColWidth="9" defaultRowHeight="12" x14ac:dyDescent="0.2"/>
  <cols>
    <col min="1" max="1" width="84.5703125" style="48" customWidth="1"/>
    <col min="2" max="16384" width="9" style="48"/>
  </cols>
  <sheetData>
    <row r="1" spans="1:63" s="51" customFormat="1" ht="12" customHeight="1" x14ac:dyDescent="0.2">
      <c r="A1" s="209" t="s">
        <v>82</v>
      </c>
    </row>
    <row r="2" spans="1:63" s="51" customFormat="1" ht="12" customHeight="1" x14ac:dyDescent="0.2">
      <c r="A2" s="209"/>
    </row>
    <row r="3" spans="1:63" s="51" customFormat="1" x14ac:dyDescent="0.2">
      <c r="A3" s="97" t="s">
        <v>91</v>
      </c>
    </row>
    <row r="4" spans="1:63" s="52" customFormat="1" ht="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c r="AA4" s="138">
        <f>'C завтраками| Bed and breakfast'!AA4</f>
        <v>45627</v>
      </c>
      <c r="AB4" s="138">
        <f>'C завтраками| Bed and breakfast'!AB4</f>
        <v>45633</v>
      </c>
      <c r="AC4" s="138">
        <f>'C завтраками| Bed and breakfast'!AC4</f>
        <v>45634</v>
      </c>
      <c r="AD4" s="138">
        <f>'C завтраками| Bed and breakfast'!AD4</f>
        <v>45639</v>
      </c>
      <c r="AE4" s="138">
        <f>'C завтраками| Bed and breakfast'!AE4</f>
        <v>45642</v>
      </c>
      <c r="AF4" s="138">
        <f>'C завтраками| Bed and breakfast'!AF4</f>
        <v>45647</v>
      </c>
      <c r="AG4" s="138">
        <f>'C завтраками| Bed and breakfast'!AG4</f>
        <v>45650</v>
      </c>
      <c r="AH4" s="138">
        <f>'C завтраками| Bed and breakfast'!AH4</f>
        <v>45653</v>
      </c>
      <c r="AI4" s="138">
        <f>'C завтраками| Bed and breakfast'!AI4</f>
        <v>45654</v>
      </c>
      <c r="AJ4" s="138">
        <f>'C завтраками| Bed and breakfast'!AJ4</f>
        <v>45655</v>
      </c>
      <c r="AK4" s="138">
        <f>'C завтраками| Bed and breakfast'!AK4</f>
        <v>45656</v>
      </c>
      <c r="AL4" s="138">
        <f>'C завтраками| Bed and breakfast'!AL4</f>
        <v>45657</v>
      </c>
      <c r="AM4" s="138">
        <f>'C завтраками| Bed and breakfast'!AM4</f>
        <v>45659</v>
      </c>
      <c r="AN4" s="138">
        <f>'C завтраками| Bed and breakfast'!AN4</f>
        <v>45661</v>
      </c>
      <c r="AO4" s="138">
        <f>'C завтраками| Bed and breakfast'!AO4</f>
        <v>45662</v>
      </c>
      <c r="AP4" s="138">
        <f>'C завтраками| Bed and breakfast'!AP4</f>
        <v>45664</v>
      </c>
      <c r="AQ4" s="138">
        <f>'C завтраками| Bed and breakfast'!AQ4</f>
        <v>45665</v>
      </c>
      <c r="AR4" s="138">
        <f>'C завтраками| Bed and breakfast'!AR4</f>
        <v>45666</v>
      </c>
      <c r="AS4" s="138">
        <f>'C завтраками| Bed and breakfast'!AS4</f>
        <v>45674</v>
      </c>
      <c r="AT4" s="138">
        <f>'C завтраками| Bed and breakfast'!AT4</f>
        <v>45677</v>
      </c>
      <c r="AU4" s="138">
        <f>'C завтраками| Bed and breakfast'!AU4</f>
        <v>45680</v>
      </c>
      <c r="AV4" s="138">
        <f>'C завтраками| Bed and breakfast'!AV4</f>
        <v>45683</v>
      </c>
      <c r="AW4" s="138">
        <f>'C завтраками| Bed and breakfast'!AW4</f>
        <v>45688</v>
      </c>
      <c r="AX4" s="138">
        <f>'C завтраками| Bed and breakfast'!AX4</f>
        <v>45689</v>
      </c>
      <c r="AY4" s="138">
        <f>'C завтраками| Bed and breakfast'!AY4</f>
        <v>45695</v>
      </c>
      <c r="AZ4" s="138">
        <f>'C завтраками| Bed and breakfast'!AZ4</f>
        <v>45697</v>
      </c>
      <c r="BA4" s="138">
        <f>'C завтраками| Bed and breakfast'!BA4</f>
        <v>45701</v>
      </c>
      <c r="BB4" s="138">
        <f>'C завтраками| Bed and breakfast'!BB4</f>
        <v>45703</v>
      </c>
      <c r="BC4" s="138">
        <f>'C завтраками| Bed and breakfast'!BC4</f>
        <v>45705</v>
      </c>
      <c r="BD4" s="138">
        <f>'C завтраками| Bed and breakfast'!BD4</f>
        <v>45709</v>
      </c>
      <c r="BE4" s="138">
        <f>'C завтраками| Bed and breakfast'!BE4</f>
        <v>45712</v>
      </c>
      <c r="BF4" s="138">
        <f>'C завтраками| Bed and breakfast'!BF4</f>
        <v>45713</v>
      </c>
      <c r="BG4" s="138">
        <f>'C завтраками| Bed and breakfast'!BG4</f>
        <v>45717</v>
      </c>
      <c r="BH4" s="138">
        <f>'C завтраками| Bed and breakfast'!BH4</f>
        <v>45718</v>
      </c>
      <c r="BI4" s="138">
        <f>'C завтраками| Bed and breakfast'!BI4</f>
        <v>45727</v>
      </c>
      <c r="BJ4" s="138">
        <f>'C завтраками| Bed and breakfast'!BJ4</f>
        <v>45732</v>
      </c>
      <c r="BK4" s="138">
        <f>'C завтраками| Bed and breakfast'!BK4</f>
        <v>45739</v>
      </c>
    </row>
    <row r="5" spans="1:63" s="53" customFormat="1" ht="22.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c r="AA5" s="138">
        <f>'C завтраками| Bed and breakfast'!AA5</f>
        <v>45632</v>
      </c>
      <c r="AB5" s="138">
        <f>'C завтраками| Bed and breakfast'!AB5</f>
        <v>45633</v>
      </c>
      <c r="AC5" s="138">
        <f>'C завтраками| Bed and breakfast'!AC5</f>
        <v>45638</v>
      </c>
      <c r="AD5" s="138">
        <f>'C завтраками| Bed and breakfast'!AD5</f>
        <v>45641</v>
      </c>
      <c r="AE5" s="138">
        <f>'C завтраками| Bed and breakfast'!AE5</f>
        <v>45646</v>
      </c>
      <c r="AF5" s="138">
        <f>'C завтраками| Bed and breakfast'!AF5</f>
        <v>45649</v>
      </c>
      <c r="AG5" s="138">
        <f>'C завтраками| Bed and breakfast'!AG5</f>
        <v>45652</v>
      </c>
      <c r="AH5" s="138">
        <f>'C завтраками| Bed and breakfast'!AH5</f>
        <v>45653</v>
      </c>
      <c r="AI5" s="138">
        <f>'C завтраками| Bed and breakfast'!AI5</f>
        <v>45654</v>
      </c>
      <c r="AJ5" s="138">
        <f>'C завтраками| Bed and breakfast'!AJ5</f>
        <v>45655</v>
      </c>
      <c r="AK5" s="138">
        <f>'C завтраками| Bed and breakfast'!AK5</f>
        <v>45656</v>
      </c>
      <c r="AL5" s="138">
        <f>'C завтраками| Bed and breakfast'!AL5</f>
        <v>45658</v>
      </c>
      <c r="AM5" s="138">
        <f>'C завтраками| Bed and breakfast'!AM5</f>
        <v>45660</v>
      </c>
      <c r="AN5" s="138">
        <f>'C завтраками| Bed and breakfast'!AN5</f>
        <v>45661</v>
      </c>
      <c r="AO5" s="138">
        <f>'C завтраками| Bed and breakfast'!AO5</f>
        <v>45663</v>
      </c>
      <c r="AP5" s="138">
        <f>'C завтраками| Bed and breakfast'!AP5</f>
        <v>45664</v>
      </c>
      <c r="AQ5" s="138">
        <f>'C завтраками| Bed and breakfast'!AQ5</f>
        <v>45665</v>
      </c>
      <c r="AR5" s="138">
        <f>'C завтраками| Bed and breakfast'!AR5</f>
        <v>45673</v>
      </c>
      <c r="AS5" s="138">
        <f>'C завтраками| Bed and breakfast'!AS5</f>
        <v>45676</v>
      </c>
      <c r="AT5" s="138">
        <f>'C завтраками| Bed and breakfast'!AT5</f>
        <v>45679</v>
      </c>
      <c r="AU5" s="138">
        <f>'C завтраками| Bed and breakfast'!AU5</f>
        <v>45682</v>
      </c>
      <c r="AV5" s="138">
        <f>'C завтраками| Bed and breakfast'!AV5</f>
        <v>45687</v>
      </c>
      <c r="AW5" s="138">
        <f>'C завтраками| Bed and breakfast'!AW5</f>
        <v>45688</v>
      </c>
      <c r="AX5" s="138">
        <f>'C завтраками| Bed and breakfast'!AX5</f>
        <v>45694</v>
      </c>
      <c r="AY5" s="138">
        <f>'C завтраками| Bed and breakfast'!AY5</f>
        <v>45696</v>
      </c>
      <c r="AZ5" s="138">
        <f>'C завтраками| Bed and breakfast'!AZ5</f>
        <v>45700</v>
      </c>
      <c r="BA5" s="138">
        <f>'C завтраками| Bed and breakfast'!BA5</f>
        <v>45702</v>
      </c>
      <c r="BB5" s="138">
        <f>'C завтраками| Bed and breakfast'!BB5</f>
        <v>45704</v>
      </c>
      <c r="BC5" s="138">
        <f>'C завтраками| Bed and breakfast'!BC5</f>
        <v>45708</v>
      </c>
      <c r="BD5" s="138">
        <f>'C завтраками| Bed and breakfast'!BD5</f>
        <v>45711</v>
      </c>
      <c r="BE5" s="138">
        <f>'C завтраками| Bed and breakfast'!BE5</f>
        <v>45712</v>
      </c>
      <c r="BF5" s="138">
        <f>'C завтраками| Bed and breakfast'!BF5</f>
        <v>45716</v>
      </c>
      <c r="BG5" s="138">
        <f>'C завтраками| Bed and breakfast'!BG5</f>
        <v>45717</v>
      </c>
      <c r="BH5" s="138">
        <f>'C завтраками| Bed and breakfast'!BH5</f>
        <v>45726</v>
      </c>
      <c r="BI5" s="138">
        <f>'C завтраками| Bed and breakfast'!BI5</f>
        <v>45731</v>
      </c>
      <c r="BJ5" s="138">
        <f>'C завтраками| Bed and breakfast'!BJ5</f>
        <v>45738</v>
      </c>
      <c r="BK5" s="138">
        <f>'C завтраками| Bed and breakfast'!BK5</f>
        <v>45747</v>
      </c>
    </row>
    <row r="6" spans="1:6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row>
    <row r="7" spans="1:63" s="53" customFormat="1" x14ac:dyDescent="0.2">
      <c r="A7" s="88">
        <v>1</v>
      </c>
      <c r="B7" s="42">
        <f>'C завтраками| Bed and breakfast'!B7</f>
        <v>19600</v>
      </c>
      <c r="C7" s="42">
        <f>'C завтраками| Bed and breakfast'!C7</f>
        <v>14600</v>
      </c>
      <c r="D7" s="42">
        <f>'C завтраками| Bed and breakfast'!D7</f>
        <v>14600</v>
      </c>
      <c r="E7" s="42">
        <f>'C завтраками| Bed and breakfast'!E7</f>
        <v>14600</v>
      </c>
      <c r="F7" s="42">
        <f>'C завтраками| Bed and breakfast'!F7</f>
        <v>14600</v>
      </c>
      <c r="G7" s="42">
        <f>'C завтраками| Bed and breakfast'!G7</f>
        <v>19600</v>
      </c>
      <c r="H7" s="42">
        <f>'C завтраками| Bed and breakfast'!H7</f>
        <v>14600</v>
      </c>
      <c r="I7" s="42">
        <f>'C завтраками| Bed and breakfast'!I7</f>
        <v>16600</v>
      </c>
      <c r="J7" s="42">
        <f>'C завтраками| Bed and breakfast'!J7</f>
        <v>16600</v>
      </c>
      <c r="K7" s="42">
        <f>'C завтраками| Bed and breakfast'!K7</f>
        <v>16600</v>
      </c>
      <c r="L7" s="42">
        <f>'C завтраками| Bed and breakfast'!L7</f>
        <v>16600</v>
      </c>
      <c r="M7" s="42">
        <f>'C завтраками| Bed and breakfast'!M7</f>
        <v>18600</v>
      </c>
      <c r="N7" s="42">
        <f>'C завтраками| Bed and breakfast'!N7</f>
        <v>12500</v>
      </c>
      <c r="O7" s="42">
        <f>'C завтраками| Bed and breakfast'!O7</f>
        <v>9900</v>
      </c>
      <c r="P7" s="42">
        <f>'C завтраками| Bed and breakfast'!P7</f>
        <v>10600</v>
      </c>
      <c r="Q7" s="42">
        <f>'C завтраками| Bed and breakfast'!Q7</f>
        <v>9900</v>
      </c>
      <c r="R7" s="42">
        <f>'C завтраками| Bed and breakfast'!R7</f>
        <v>10600</v>
      </c>
      <c r="S7" s="42">
        <f>'C завтраками| Bed and breakfast'!S7</f>
        <v>9200</v>
      </c>
      <c r="T7" s="42">
        <f>'C завтраками| Bed and breakfast'!T7</f>
        <v>8500</v>
      </c>
      <c r="U7" s="42">
        <f>'C завтраками| Bed and breakfast'!U7</f>
        <v>9200</v>
      </c>
      <c r="V7" s="42">
        <f>'C завтраками| Bed and breakfast'!V7</f>
        <v>8500</v>
      </c>
      <c r="W7" s="42">
        <f>'C завтраками| Bed and breakfast'!W7</f>
        <v>9900</v>
      </c>
      <c r="X7" s="42">
        <f>'C завтраками| Bed and breakfast'!X7</f>
        <v>9900</v>
      </c>
      <c r="Y7" s="42">
        <f>'C завтраками| Bed and breakfast'!Y7</f>
        <v>9900</v>
      </c>
      <c r="Z7" s="42">
        <f>'C завтраками| Bed and breakfast'!Z7</f>
        <v>8500</v>
      </c>
      <c r="AA7" s="42">
        <f>'C завтраками| Bed and breakfast'!AA7</f>
        <v>8700</v>
      </c>
      <c r="AB7" s="42">
        <f>'C завтраками| Bed and breakfast'!AB7</f>
        <v>9600</v>
      </c>
      <c r="AC7" s="42">
        <f>'C завтраками| Bed and breakfast'!AC7</f>
        <v>8700</v>
      </c>
      <c r="AD7" s="42">
        <f>'C завтраками| Bed and breakfast'!AD7</f>
        <v>9600</v>
      </c>
      <c r="AE7" s="42">
        <f>'C завтраками| Bed and breakfast'!AE7</f>
        <v>10500</v>
      </c>
      <c r="AF7" s="42">
        <f>'C завтраками| Bed and breakfast'!AF7</f>
        <v>11400</v>
      </c>
      <c r="AG7" s="42">
        <f>'C завтраками| Bed and breakfast'!AG7</f>
        <v>14600</v>
      </c>
      <c r="AH7" s="42">
        <f>'C завтраками| Bed and breakfast'!AH7</f>
        <v>17800</v>
      </c>
      <c r="AI7" s="42">
        <f>'C завтраками| Bed and breakfast'!AI7</f>
        <v>19400</v>
      </c>
      <c r="AJ7" s="42">
        <f>'C завтраками| Bed and breakfast'!AJ7</f>
        <v>22500</v>
      </c>
      <c r="AK7" s="42">
        <f>'C завтраками| Bed and breakfast'!AK7</f>
        <v>41000</v>
      </c>
      <c r="AL7" s="42">
        <f>'C завтраками| Bed and breakfast'!AL7</f>
        <v>50000</v>
      </c>
      <c r="AM7" s="42">
        <f>'C завтраками| Bed and breakfast'!AM7</f>
        <v>45500</v>
      </c>
      <c r="AN7" s="42">
        <f>'C завтраками| Bed and breakfast'!AN7</f>
        <v>36500</v>
      </c>
      <c r="AO7" s="42">
        <f>'C завтраками| Bed and breakfast'!AO7</f>
        <v>32000</v>
      </c>
      <c r="AP7" s="42">
        <f>'C завтраками| Bed and breakfast'!AP7</f>
        <v>22500</v>
      </c>
      <c r="AQ7" s="42">
        <f>'C завтраками| Bed and breakfast'!AQ7</f>
        <v>22500</v>
      </c>
      <c r="AR7" s="42">
        <f>'C завтраками| Bed and breakfast'!AR7</f>
        <v>18000</v>
      </c>
      <c r="AS7" s="42">
        <f>'C завтраками| Bed and breakfast'!AS7</f>
        <v>19500</v>
      </c>
      <c r="AT7" s="42">
        <f>'C завтраками| Bed and breakfast'!AT7</f>
        <v>18000</v>
      </c>
      <c r="AU7" s="42">
        <f>'C завтраками| Bed and breakfast'!AU7</f>
        <v>18000</v>
      </c>
      <c r="AV7" s="42">
        <f>'C завтраками| Bed and breakfast'!AV7</f>
        <v>19500</v>
      </c>
      <c r="AW7" s="42">
        <f>'C завтраками| Bed and breakfast'!AW7</f>
        <v>22500</v>
      </c>
      <c r="AX7" s="42">
        <f>'C завтраками| Bed and breakfast'!AX7</f>
        <v>22500</v>
      </c>
      <c r="AY7" s="42">
        <f>'C завтраками| Bed and breakfast'!AY7</f>
        <v>22500</v>
      </c>
      <c r="AZ7" s="42">
        <f>'C завтраками| Bed and breakfast'!AZ7</f>
        <v>22500</v>
      </c>
      <c r="BA7" s="42">
        <f>'C завтраками| Bed and breakfast'!BA7</f>
        <v>22500</v>
      </c>
      <c r="BB7" s="42">
        <f>'C завтраками| Bed and breakfast'!BB7</f>
        <v>23500</v>
      </c>
      <c r="BC7" s="42">
        <f>'C завтраками| Bed and breakfast'!BC7</f>
        <v>25000</v>
      </c>
      <c r="BD7" s="42">
        <f>'C завтраками| Bed and breakfast'!BD7</f>
        <v>25000</v>
      </c>
      <c r="BE7" s="42">
        <f>'C завтраками| Bed and breakfast'!BE7</f>
        <v>23500</v>
      </c>
      <c r="BF7" s="42">
        <f>'C завтраками| Bed and breakfast'!BF7</f>
        <v>22500</v>
      </c>
      <c r="BG7" s="42">
        <f>'C завтраками| Bed and breakfast'!BG7</f>
        <v>19500</v>
      </c>
      <c r="BH7" s="42">
        <f>'C завтраками| Bed and breakfast'!BH7</f>
        <v>16500</v>
      </c>
      <c r="BI7" s="42">
        <f>'C завтраками| Bed and breakfast'!BI7</f>
        <v>16500</v>
      </c>
      <c r="BJ7" s="42">
        <f>'C завтраками| Bed and breakfast'!BJ7</f>
        <v>16500</v>
      </c>
      <c r="BK7" s="42">
        <f>'C завтраками| Bed and breakfast'!BK7</f>
        <v>16500</v>
      </c>
    </row>
    <row r="8" spans="1:63" s="53" customFormat="1" x14ac:dyDescent="0.2">
      <c r="A8" s="88">
        <v>2</v>
      </c>
      <c r="B8" s="42">
        <f>'C завтраками| Bed and breakfast'!B8</f>
        <v>21100</v>
      </c>
      <c r="C8" s="42">
        <f>'C завтраками| Bed and breakfast'!C8</f>
        <v>16100</v>
      </c>
      <c r="D8" s="42">
        <f>'C завтраками| Bed and breakfast'!D8</f>
        <v>16100</v>
      </c>
      <c r="E8" s="42">
        <f>'C завтраками| Bed and breakfast'!E8</f>
        <v>16100</v>
      </c>
      <c r="F8" s="42">
        <f>'C завтраками| Bed and breakfast'!F8</f>
        <v>16100</v>
      </c>
      <c r="G8" s="42">
        <f>'C завтраками| Bed and breakfast'!G8</f>
        <v>21100</v>
      </c>
      <c r="H8" s="42">
        <f>'C завтраками| Bed and breakfast'!H8</f>
        <v>16100</v>
      </c>
      <c r="I8" s="42">
        <f>'C завтраками| Bed and breakfast'!I8</f>
        <v>18100</v>
      </c>
      <c r="J8" s="42">
        <f>'C завтраками| Bed and breakfast'!J8</f>
        <v>18100</v>
      </c>
      <c r="K8" s="42">
        <f>'C завтраками| Bed and breakfast'!K8</f>
        <v>18100</v>
      </c>
      <c r="L8" s="42">
        <f>'C завтраками| Bed and breakfast'!L8</f>
        <v>18100</v>
      </c>
      <c r="M8" s="42">
        <f>'C завтраками| Bed and breakfast'!M8</f>
        <v>20100</v>
      </c>
      <c r="N8" s="42">
        <f>'C завтраками| Bed and breakfast'!N8</f>
        <v>14000</v>
      </c>
      <c r="O8" s="42">
        <f>'C завтраками| Bed and breakfast'!O8</f>
        <v>11400</v>
      </c>
      <c r="P8" s="42">
        <f>'C завтраками| Bed and breakfast'!P8</f>
        <v>12100</v>
      </c>
      <c r="Q8" s="42">
        <f>'C завтраками| Bed and breakfast'!Q8</f>
        <v>11400</v>
      </c>
      <c r="R8" s="42">
        <f>'C завтраками| Bed and breakfast'!R8</f>
        <v>12100</v>
      </c>
      <c r="S8" s="42">
        <f>'C завтраками| Bed and breakfast'!S8</f>
        <v>10700</v>
      </c>
      <c r="T8" s="42">
        <f>'C завтраками| Bed and breakfast'!T8</f>
        <v>10000</v>
      </c>
      <c r="U8" s="42">
        <f>'C завтраками| Bed and breakfast'!U8</f>
        <v>10700</v>
      </c>
      <c r="V8" s="42">
        <f>'C завтраками| Bed and breakfast'!V8</f>
        <v>10000</v>
      </c>
      <c r="W8" s="42">
        <f>'C завтраками| Bed and breakfast'!W8</f>
        <v>11400</v>
      </c>
      <c r="X8" s="42">
        <f>'C завтраками| Bed and breakfast'!X8</f>
        <v>11400</v>
      </c>
      <c r="Y8" s="42">
        <f>'C завтраками| Bed and breakfast'!Y8</f>
        <v>11400</v>
      </c>
      <c r="Z8" s="42">
        <f>'C завтраками| Bed and breakfast'!Z8</f>
        <v>10000</v>
      </c>
      <c r="AA8" s="42">
        <f>'C завтраками| Bed and breakfast'!AA8</f>
        <v>10200</v>
      </c>
      <c r="AB8" s="42">
        <f>'C завтраками| Bed and breakfast'!AB8</f>
        <v>11100</v>
      </c>
      <c r="AC8" s="42">
        <f>'C завтраками| Bed and breakfast'!AC8</f>
        <v>10200</v>
      </c>
      <c r="AD8" s="42">
        <f>'C завтраками| Bed and breakfast'!AD8</f>
        <v>11100</v>
      </c>
      <c r="AE8" s="42">
        <f>'C завтраками| Bed and breakfast'!AE8</f>
        <v>12000</v>
      </c>
      <c r="AF8" s="42">
        <f>'C завтраками| Bed and breakfast'!AF8</f>
        <v>12900</v>
      </c>
      <c r="AG8" s="42">
        <f>'C завтраками| Bed and breakfast'!AG8</f>
        <v>16100</v>
      </c>
      <c r="AH8" s="42">
        <f>'C завтраками| Bed and breakfast'!AH8</f>
        <v>19300</v>
      </c>
      <c r="AI8" s="42">
        <f>'C завтраками| Bed and breakfast'!AI8</f>
        <v>20900</v>
      </c>
      <c r="AJ8" s="42">
        <f>'C завтраками| Bed and breakfast'!AJ8</f>
        <v>24500</v>
      </c>
      <c r="AK8" s="42">
        <f>'C завтраками| Bed and breakfast'!AK8</f>
        <v>43000</v>
      </c>
      <c r="AL8" s="42">
        <f>'C завтраками| Bed and breakfast'!AL8</f>
        <v>52000</v>
      </c>
      <c r="AM8" s="42">
        <f>'C завтраками| Bed and breakfast'!AM8</f>
        <v>47500</v>
      </c>
      <c r="AN8" s="42">
        <f>'C завтраками| Bed and breakfast'!AN8</f>
        <v>38500</v>
      </c>
      <c r="AO8" s="42">
        <f>'C завтраками| Bed and breakfast'!AO8</f>
        <v>34000</v>
      </c>
      <c r="AP8" s="42">
        <f>'C завтраками| Bed and breakfast'!AP8</f>
        <v>24500</v>
      </c>
      <c r="AQ8" s="42">
        <f>'C завтраками| Bed and breakfast'!AQ8</f>
        <v>24500</v>
      </c>
      <c r="AR8" s="42">
        <f>'C завтраками| Bed and breakfast'!AR8</f>
        <v>19700</v>
      </c>
      <c r="AS8" s="42">
        <f>'C завтраками| Bed and breakfast'!AS8</f>
        <v>21200</v>
      </c>
      <c r="AT8" s="42">
        <f>'C завтраками| Bed and breakfast'!AT8</f>
        <v>19700</v>
      </c>
      <c r="AU8" s="42">
        <f>'C завтраками| Bed and breakfast'!AU8</f>
        <v>19700</v>
      </c>
      <c r="AV8" s="42">
        <f>'C завтраками| Bed and breakfast'!AV8</f>
        <v>21200</v>
      </c>
      <c r="AW8" s="42">
        <f>'C завтраками| Bed and breakfast'!AW8</f>
        <v>24200</v>
      </c>
      <c r="AX8" s="42">
        <f>'C завтраками| Bed and breakfast'!AX8</f>
        <v>24200</v>
      </c>
      <c r="AY8" s="42">
        <f>'C завтраками| Bed and breakfast'!AY8</f>
        <v>24200</v>
      </c>
      <c r="AZ8" s="42">
        <f>'C завтраками| Bed and breakfast'!AZ8</f>
        <v>24200</v>
      </c>
      <c r="BA8" s="42">
        <f>'C завтраками| Bed and breakfast'!BA8</f>
        <v>24200</v>
      </c>
      <c r="BB8" s="42">
        <f>'C завтраками| Bed and breakfast'!BB8</f>
        <v>25200</v>
      </c>
      <c r="BC8" s="42">
        <f>'C завтраками| Bed and breakfast'!BC8</f>
        <v>26700</v>
      </c>
      <c r="BD8" s="42">
        <f>'C завтраками| Bed and breakfast'!BD8</f>
        <v>26700</v>
      </c>
      <c r="BE8" s="42">
        <f>'C завтраками| Bed and breakfast'!BE8</f>
        <v>25200</v>
      </c>
      <c r="BF8" s="42">
        <f>'C завтраками| Bed and breakfast'!BF8</f>
        <v>24200</v>
      </c>
      <c r="BG8" s="42">
        <f>'C завтраками| Bed and breakfast'!BG8</f>
        <v>21200</v>
      </c>
      <c r="BH8" s="42">
        <f>'C завтраками| Bed and breakfast'!BH8</f>
        <v>18200</v>
      </c>
      <c r="BI8" s="42">
        <f>'C завтраками| Bed and breakfast'!BI8</f>
        <v>18200</v>
      </c>
      <c r="BJ8" s="42">
        <f>'C завтраками| Bed and breakfast'!BJ8</f>
        <v>18200</v>
      </c>
      <c r="BK8" s="42">
        <f>'C завтраками| Bed and breakfast'!BK8</f>
        <v>18200</v>
      </c>
    </row>
    <row r="9" spans="1:63"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row>
    <row r="10" spans="1:63" s="53" customFormat="1" x14ac:dyDescent="0.2">
      <c r="A10" s="187">
        <v>1</v>
      </c>
      <c r="B10" s="42">
        <f>'C завтраками| Bed and breakfast'!B10</f>
        <v>20600</v>
      </c>
      <c r="C10" s="42">
        <f>'C завтраками| Bed and breakfast'!C10</f>
        <v>15600</v>
      </c>
      <c r="D10" s="42">
        <f>'C завтраками| Bed and breakfast'!D10</f>
        <v>15600</v>
      </c>
      <c r="E10" s="42">
        <f>'C завтраками| Bed and breakfast'!E10</f>
        <v>15600</v>
      </c>
      <c r="F10" s="42">
        <f>'C завтраками| Bed and breakfast'!F10</f>
        <v>15600</v>
      </c>
      <c r="G10" s="42">
        <f>'C завтраками| Bed and breakfast'!G10</f>
        <v>20600</v>
      </c>
      <c r="H10" s="42">
        <f>'C завтраками| Bed and breakfast'!H10</f>
        <v>15600</v>
      </c>
      <c r="I10" s="42">
        <f>'C завтраками| Bed and breakfast'!I10</f>
        <v>17600</v>
      </c>
      <c r="J10" s="42">
        <f>'C завтраками| Bed and breakfast'!J10</f>
        <v>17600</v>
      </c>
      <c r="K10" s="42">
        <f>'C завтраками| Bed and breakfast'!K10</f>
        <v>17600</v>
      </c>
      <c r="L10" s="42">
        <f>'C завтраками| Bed and breakfast'!L10</f>
        <v>17600</v>
      </c>
      <c r="M10" s="42">
        <f>'C завтраками| Bed and breakfast'!M10</f>
        <v>19600</v>
      </c>
      <c r="N10" s="42">
        <f>'C завтраками| Bed and breakfast'!N10</f>
        <v>13500</v>
      </c>
      <c r="O10" s="42">
        <f>'C завтраками| Bed and breakfast'!O10</f>
        <v>10900</v>
      </c>
      <c r="P10" s="42">
        <f>'C завтраками| Bed and breakfast'!P10</f>
        <v>11600</v>
      </c>
      <c r="Q10" s="42">
        <f>'C завтраками| Bed and breakfast'!Q10</f>
        <v>10900</v>
      </c>
      <c r="R10" s="42">
        <f>'C завтраками| Bed and breakfast'!R10</f>
        <v>11600</v>
      </c>
      <c r="S10" s="42">
        <f>'C завтраками| Bed and breakfast'!S10</f>
        <v>10200</v>
      </c>
      <c r="T10" s="42">
        <f>'C завтраками| Bed and breakfast'!T10</f>
        <v>9500</v>
      </c>
      <c r="U10" s="42">
        <f>'C завтраками| Bed and breakfast'!U10</f>
        <v>10200</v>
      </c>
      <c r="V10" s="42">
        <f>'C завтраками| Bed and breakfast'!V10</f>
        <v>9500</v>
      </c>
      <c r="W10" s="42">
        <f>'C завтраками| Bed and breakfast'!W10</f>
        <v>10900</v>
      </c>
      <c r="X10" s="42">
        <f>'C завтраками| Bed and breakfast'!X10</f>
        <v>10900</v>
      </c>
      <c r="Y10" s="42">
        <f>'C завтраками| Bed and breakfast'!Y10</f>
        <v>10900</v>
      </c>
      <c r="Z10" s="42">
        <f>'C завтраками| Bed and breakfast'!Z10</f>
        <v>9500</v>
      </c>
      <c r="AA10" s="42">
        <f>'C завтраками| Bed and breakfast'!AA10</f>
        <v>9700</v>
      </c>
      <c r="AB10" s="42">
        <f>'C завтраками| Bed and breakfast'!AB10</f>
        <v>10600</v>
      </c>
      <c r="AC10" s="42">
        <f>'C завтраками| Bed and breakfast'!AC10</f>
        <v>9700</v>
      </c>
      <c r="AD10" s="42">
        <f>'C завтраками| Bed and breakfast'!AD10</f>
        <v>10600</v>
      </c>
      <c r="AE10" s="42">
        <f>'C завтраками| Bed and breakfast'!AE10</f>
        <v>11500</v>
      </c>
      <c r="AF10" s="42">
        <f>'C завтраками| Bed and breakfast'!AF10</f>
        <v>12400</v>
      </c>
      <c r="AG10" s="42">
        <f>'C завтраками| Bed and breakfast'!AG10</f>
        <v>15600</v>
      </c>
      <c r="AH10" s="42">
        <f>'C завтраками| Bed and breakfast'!AH10</f>
        <v>18800</v>
      </c>
      <c r="AI10" s="42">
        <f>'C завтраками| Bed and breakfast'!AI10</f>
        <v>20400</v>
      </c>
      <c r="AJ10" s="42">
        <f>'C завтраками| Bed and breakfast'!AJ10</f>
        <v>24500</v>
      </c>
      <c r="AK10" s="42">
        <f>'C завтраками| Bed and breakfast'!AK10</f>
        <v>43000</v>
      </c>
      <c r="AL10" s="42">
        <f>'C завтраками| Bed and breakfast'!AL10</f>
        <v>52000</v>
      </c>
      <c r="AM10" s="42">
        <f>'C завтраками| Bed and breakfast'!AM10</f>
        <v>47500</v>
      </c>
      <c r="AN10" s="42">
        <f>'C завтраками| Bed and breakfast'!AN10</f>
        <v>38500</v>
      </c>
      <c r="AO10" s="42">
        <f>'C завтраками| Bed and breakfast'!AO10</f>
        <v>34000</v>
      </c>
      <c r="AP10" s="42">
        <f>'C завтраками| Bed and breakfast'!AP10</f>
        <v>24500</v>
      </c>
      <c r="AQ10" s="42">
        <f>'C завтраками| Bed and breakfast'!AQ10</f>
        <v>24500</v>
      </c>
      <c r="AR10" s="42">
        <f>'C завтраками| Bed and breakfast'!AR10</f>
        <v>20000</v>
      </c>
      <c r="AS10" s="42">
        <f>'C завтраками| Bed and breakfast'!AS10</f>
        <v>21500</v>
      </c>
      <c r="AT10" s="42">
        <f>'C завтраками| Bed and breakfast'!AT10</f>
        <v>20000</v>
      </c>
      <c r="AU10" s="42">
        <f>'C завтраками| Bed and breakfast'!AU10</f>
        <v>20000</v>
      </c>
      <c r="AV10" s="42">
        <f>'C завтраками| Bed and breakfast'!AV10</f>
        <v>21500</v>
      </c>
      <c r="AW10" s="42">
        <f>'C завтраками| Bed and breakfast'!AW10</f>
        <v>24500</v>
      </c>
      <c r="AX10" s="42">
        <f>'C завтраками| Bed and breakfast'!AX10</f>
        <v>24500</v>
      </c>
      <c r="AY10" s="42">
        <f>'C завтраками| Bed and breakfast'!AY10</f>
        <v>24500</v>
      </c>
      <c r="AZ10" s="42">
        <f>'C завтраками| Bed and breakfast'!AZ10</f>
        <v>24500</v>
      </c>
      <c r="BA10" s="42">
        <f>'C завтраками| Bed and breakfast'!BA10</f>
        <v>24500</v>
      </c>
      <c r="BB10" s="42">
        <f>'C завтраками| Bed and breakfast'!BB10</f>
        <v>25500</v>
      </c>
      <c r="BC10" s="42">
        <f>'C завтраками| Bed and breakfast'!BC10</f>
        <v>27000</v>
      </c>
      <c r="BD10" s="42">
        <f>'C завтраками| Bed and breakfast'!BD10</f>
        <v>27000</v>
      </c>
      <c r="BE10" s="42">
        <f>'C завтраками| Bed and breakfast'!BE10</f>
        <v>25500</v>
      </c>
      <c r="BF10" s="42">
        <f>'C завтраками| Bed and breakfast'!BF10</f>
        <v>24500</v>
      </c>
      <c r="BG10" s="42">
        <f>'C завтраками| Bed and breakfast'!BG10</f>
        <v>21500</v>
      </c>
      <c r="BH10" s="42">
        <f>'C завтраками| Bed and breakfast'!BH10</f>
        <v>18500</v>
      </c>
      <c r="BI10" s="42">
        <f>'C завтраками| Bed and breakfast'!BI10</f>
        <v>18500</v>
      </c>
      <c r="BJ10" s="42">
        <f>'C завтраками| Bed and breakfast'!BJ10</f>
        <v>18500</v>
      </c>
      <c r="BK10" s="42">
        <f>'C завтраками| Bed and breakfast'!BK10</f>
        <v>18500</v>
      </c>
    </row>
    <row r="11" spans="1:63" s="53" customFormat="1" x14ac:dyDescent="0.2">
      <c r="A11" s="187">
        <v>2</v>
      </c>
      <c r="B11" s="42">
        <f>'C завтраками| Bed and breakfast'!B11</f>
        <v>22100</v>
      </c>
      <c r="C11" s="42">
        <f>'C завтраками| Bed and breakfast'!C11</f>
        <v>17100</v>
      </c>
      <c r="D11" s="42">
        <f>'C завтраками| Bed and breakfast'!D11</f>
        <v>17100</v>
      </c>
      <c r="E11" s="42">
        <f>'C завтраками| Bed and breakfast'!E11</f>
        <v>17100</v>
      </c>
      <c r="F11" s="42">
        <f>'C завтраками| Bed and breakfast'!F11</f>
        <v>17100</v>
      </c>
      <c r="G11" s="42">
        <f>'C завтраками| Bed and breakfast'!G11</f>
        <v>22100</v>
      </c>
      <c r="H11" s="42">
        <f>'C завтраками| Bed and breakfast'!H11</f>
        <v>17100</v>
      </c>
      <c r="I11" s="42">
        <f>'C завтраками| Bed and breakfast'!I11</f>
        <v>19100</v>
      </c>
      <c r="J11" s="42">
        <f>'C завтраками| Bed and breakfast'!J11</f>
        <v>19100</v>
      </c>
      <c r="K11" s="42">
        <f>'C завтраками| Bed and breakfast'!K11</f>
        <v>19100</v>
      </c>
      <c r="L11" s="42">
        <f>'C завтраками| Bed and breakfast'!L11</f>
        <v>19100</v>
      </c>
      <c r="M11" s="42">
        <f>'C завтраками| Bed and breakfast'!M11</f>
        <v>21100</v>
      </c>
      <c r="N11" s="42">
        <f>'C завтраками| Bed and breakfast'!N11</f>
        <v>15000</v>
      </c>
      <c r="O11" s="42">
        <f>'C завтраками| Bed and breakfast'!O11</f>
        <v>12400</v>
      </c>
      <c r="P11" s="42">
        <f>'C завтраками| Bed and breakfast'!P11</f>
        <v>13100</v>
      </c>
      <c r="Q11" s="42">
        <f>'C завтраками| Bed and breakfast'!Q11</f>
        <v>12400</v>
      </c>
      <c r="R11" s="42">
        <f>'C завтраками| Bed and breakfast'!R11</f>
        <v>13100</v>
      </c>
      <c r="S11" s="42">
        <f>'C завтраками| Bed and breakfast'!S11</f>
        <v>11700</v>
      </c>
      <c r="T11" s="42">
        <f>'C завтраками| Bed and breakfast'!T11</f>
        <v>11000</v>
      </c>
      <c r="U11" s="42">
        <f>'C завтраками| Bed and breakfast'!U11</f>
        <v>11700</v>
      </c>
      <c r="V11" s="42">
        <f>'C завтраками| Bed and breakfast'!V11</f>
        <v>11000</v>
      </c>
      <c r="W11" s="42">
        <f>'C завтраками| Bed and breakfast'!W11</f>
        <v>12400</v>
      </c>
      <c r="X11" s="42">
        <f>'C завтраками| Bed and breakfast'!X11</f>
        <v>12400</v>
      </c>
      <c r="Y11" s="42">
        <f>'C завтраками| Bed and breakfast'!Y11</f>
        <v>12400</v>
      </c>
      <c r="Z11" s="42">
        <f>'C завтраками| Bed and breakfast'!Z11</f>
        <v>11000</v>
      </c>
      <c r="AA11" s="42">
        <f>'C завтраками| Bed and breakfast'!AA11</f>
        <v>11200</v>
      </c>
      <c r="AB11" s="42">
        <f>'C завтраками| Bed and breakfast'!AB11</f>
        <v>12100</v>
      </c>
      <c r="AC11" s="42">
        <f>'C завтраками| Bed and breakfast'!AC11</f>
        <v>11200</v>
      </c>
      <c r="AD11" s="42">
        <f>'C завтраками| Bed and breakfast'!AD11</f>
        <v>12100</v>
      </c>
      <c r="AE11" s="42">
        <f>'C завтраками| Bed and breakfast'!AE11</f>
        <v>13000</v>
      </c>
      <c r="AF11" s="42">
        <f>'C завтраками| Bed and breakfast'!AF11</f>
        <v>13900</v>
      </c>
      <c r="AG11" s="42">
        <f>'C завтраками| Bed and breakfast'!AG11</f>
        <v>17100</v>
      </c>
      <c r="AH11" s="42">
        <f>'C завтраками| Bed and breakfast'!AH11</f>
        <v>20300</v>
      </c>
      <c r="AI11" s="42">
        <f>'C завтраками| Bed and breakfast'!AI11</f>
        <v>21900</v>
      </c>
      <c r="AJ11" s="42">
        <f>'C завтраками| Bed and breakfast'!AJ11</f>
        <v>26500</v>
      </c>
      <c r="AK11" s="42">
        <f>'C завтраками| Bed and breakfast'!AK11</f>
        <v>45000</v>
      </c>
      <c r="AL11" s="42">
        <f>'C завтраками| Bed and breakfast'!AL11</f>
        <v>54000</v>
      </c>
      <c r="AM11" s="42">
        <f>'C завтраками| Bed and breakfast'!AM11</f>
        <v>49500</v>
      </c>
      <c r="AN11" s="42">
        <f>'C завтраками| Bed and breakfast'!AN11</f>
        <v>40500</v>
      </c>
      <c r="AO11" s="42">
        <f>'C завтраками| Bed and breakfast'!AO11</f>
        <v>36000</v>
      </c>
      <c r="AP11" s="42">
        <f>'C завтраками| Bed and breakfast'!AP11</f>
        <v>26500</v>
      </c>
      <c r="AQ11" s="42">
        <f>'C завтраками| Bed and breakfast'!AQ11</f>
        <v>26500</v>
      </c>
      <c r="AR11" s="42">
        <f>'C завтраками| Bed and breakfast'!AR11</f>
        <v>21700</v>
      </c>
      <c r="AS11" s="42">
        <f>'C завтраками| Bed and breakfast'!AS11</f>
        <v>23200</v>
      </c>
      <c r="AT11" s="42">
        <f>'C завтраками| Bed and breakfast'!AT11</f>
        <v>21700</v>
      </c>
      <c r="AU11" s="42">
        <f>'C завтраками| Bed and breakfast'!AU11</f>
        <v>21700</v>
      </c>
      <c r="AV11" s="42">
        <f>'C завтраками| Bed and breakfast'!AV11</f>
        <v>23200</v>
      </c>
      <c r="AW11" s="42">
        <f>'C завтраками| Bed and breakfast'!AW11</f>
        <v>26200</v>
      </c>
      <c r="AX11" s="42">
        <f>'C завтраками| Bed and breakfast'!AX11</f>
        <v>26200</v>
      </c>
      <c r="AY11" s="42">
        <f>'C завтраками| Bed and breakfast'!AY11</f>
        <v>26200</v>
      </c>
      <c r="AZ11" s="42">
        <f>'C завтраками| Bed and breakfast'!AZ11</f>
        <v>26200</v>
      </c>
      <c r="BA11" s="42">
        <f>'C завтраками| Bed and breakfast'!BA11</f>
        <v>26200</v>
      </c>
      <c r="BB11" s="42">
        <f>'C завтраками| Bed and breakfast'!BB11</f>
        <v>27200</v>
      </c>
      <c r="BC11" s="42">
        <f>'C завтраками| Bed and breakfast'!BC11</f>
        <v>28700</v>
      </c>
      <c r="BD11" s="42">
        <f>'C завтраками| Bed and breakfast'!BD11</f>
        <v>28700</v>
      </c>
      <c r="BE11" s="42">
        <f>'C завтраками| Bed and breakfast'!BE11</f>
        <v>27200</v>
      </c>
      <c r="BF11" s="42">
        <f>'C завтраками| Bed and breakfast'!BF11</f>
        <v>26200</v>
      </c>
      <c r="BG11" s="42">
        <f>'C завтраками| Bed and breakfast'!BG11</f>
        <v>23200</v>
      </c>
      <c r="BH11" s="42">
        <f>'C завтраками| Bed and breakfast'!BH11</f>
        <v>20200</v>
      </c>
      <c r="BI11" s="42">
        <f>'C завтраками| Bed and breakfast'!BI11</f>
        <v>20200</v>
      </c>
      <c r="BJ11" s="42">
        <f>'C завтраками| Bed and breakfast'!BJ11</f>
        <v>20200</v>
      </c>
      <c r="BK11" s="42">
        <f>'C завтраками| Bed and breakfast'!BK11</f>
        <v>20200</v>
      </c>
    </row>
    <row r="12" spans="1:6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row>
    <row r="13" spans="1:63" s="53" customFormat="1" x14ac:dyDescent="0.2">
      <c r="A13" s="88">
        <f>A7</f>
        <v>1</v>
      </c>
      <c r="B13" s="42">
        <f>'C завтраками| Bed and breakfast'!B13</f>
        <v>21600</v>
      </c>
      <c r="C13" s="42">
        <f>'C завтраками| Bed and breakfast'!C13</f>
        <v>16600</v>
      </c>
      <c r="D13" s="42">
        <f>'C завтраками| Bed and breakfast'!D13</f>
        <v>16600</v>
      </c>
      <c r="E13" s="42">
        <f>'C завтраками| Bed and breakfast'!E13</f>
        <v>16600</v>
      </c>
      <c r="F13" s="42">
        <f>'C завтраками| Bed and breakfast'!F13</f>
        <v>16600</v>
      </c>
      <c r="G13" s="42">
        <f>'C завтраками| Bed and breakfast'!G13</f>
        <v>21600</v>
      </c>
      <c r="H13" s="42">
        <f>'C завтраками| Bed and breakfast'!H13</f>
        <v>16600</v>
      </c>
      <c r="I13" s="42">
        <f>'C завтраками| Bed and breakfast'!I13</f>
        <v>18600</v>
      </c>
      <c r="J13" s="42">
        <f>'C завтраками| Bed and breakfast'!J13</f>
        <v>18600</v>
      </c>
      <c r="K13" s="42">
        <f>'C завтраками| Bed and breakfast'!K13</f>
        <v>18600</v>
      </c>
      <c r="L13" s="42">
        <f>'C завтраками| Bed and breakfast'!L13</f>
        <v>18600</v>
      </c>
      <c r="M13" s="42">
        <f>'C завтраками| Bed and breakfast'!M13</f>
        <v>20600</v>
      </c>
      <c r="N13" s="42">
        <f>'C завтраками| Bed and breakfast'!N13</f>
        <v>14500</v>
      </c>
      <c r="O13" s="42">
        <f>'C завтраками| Bed and breakfast'!O13</f>
        <v>11900</v>
      </c>
      <c r="P13" s="42">
        <f>'C завтраками| Bed and breakfast'!P13</f>
        <v>12600</v>
      </c>
      <c r="Q13" s="42">
        <f>'C завтраками| Bed and breakfast'!Q13</f>
        <v>11900</v>
      </c>
      <c r="R13" s="42">
        <f>'C завтраками| Bed and breakfast'!R13</f>
        <v>12600</v>
      </c>
      <c r="S13" s="42">
        <f>'C завтраками| Bed and breakfast'!S13</f>
        <v>11200</v>
      </c>
      <c r="T13" s="42">
        <f>'C завтраками| Bed and breakfast'!T13</f>
        <v>10500</v>
      </c>
      <c r="U13" s="42">
        <f>'C завтраками| Bed and breakfast'!U13</f>
        <v>11200</v>
      </c>
      <c r="V13" s="42">
        <f>'C завтраками| Bed and breakfast'!V13</f>
        <v>10500</v>
      </c>
      <c r="W13" s="42">
        <f>'C завтраками| Bed and breakfast'!W13</f>
        <v>11900</v>
      </c>
      <c r="X13" s="42">
        <f>'C завтраками| Bed and breakfast'!X13</f>
        <v>11900</v>
      </c>
      <c r="Y13" s="42">
        <f>'C завтраками| Bed and breakfast'!Y13</f>
        <v>11900</v>
      </c>
      <c r="Z13" s="42">
        <f>'C завтраками| Bed and breakfast'!Z13</f>
        <v>10500</v>
      </c>
      <c r="AA13" s="42">
        <f>'C завтраками| Bed and breakfast'!AA13</f>
        <v>10700</v>
      </c>
      <c r="AB13" s="42">
        <f>'C завтраками| Bed and breakfast'!AB13</f>
        <v>11600</v>
      </c>
      <c r="AC13" s="42">
        <f>'C завтраками| Bed and breakfast'!AC13</f>
        <v>10700</v>
      </c>
      <c r="AD13" s="42">
        <f>'C завтраками| Bed and breakfast'!AD13</f>
        <v>11600</v>
      </c>
      <c r="AE13" s="42">
        <f>'C завтраками| Bed and breakfast'!AE13</f>
        <v>12500</v>
      </c>
      <c r="AF13" s="42">
        <f>'C завтраками| Bed and breakfast'!AF13</f>
        <v>13400</v>
      </c>
      <c r="AG13" s="42">
        <f>'C завтраками| Bed and breakfast'!AG13</f>
        <v>16600</v>
      </c>
      <c r="AH13" s="42">
        <f>'C завтраками| Bed and breakfast'!AH13</f>
        <v>19800</v>
      </c>
      <c r="AI13" s="42">
        <f>'C завтраками| Bed and breakfast'!AI13</f>
        <v>21400</v>
      </c>
      <c r="AJ13" s="42">
        <f>'C завтраками| Bed and breakfast'!AJ13</f>
        <v>25500</v>
      </c>
      <c r="AK13" s="42">
        <f>'C завтраками| Bed and breakfast'!AK13</f>
        <v>44000</v>
      </c>
      <c r="AL13" s="42">
        <f>'C завтраками| Bed and breakfast'!AL13</f>
        <v>53000</v>
      </c>
      <c r="AM13" s="42">
        <f>'C завтраками| Bed and breakfast'!AM13</f>
        <v>48500</v>
      </c>
      <c r="AN13" s="42">
        <f>'C завтраками| Bed and breakfast'!AN13</f>
        <v>39500</v>
      </c>
      <c r="AO13" s="42">
        <f>'C завтраками| Bed and breakfast'!AO13</f>
        <v>35000</v>
      </c>
      <c r="AP13" s="42">
        <f>'C завтраками| Bed and breakfast'!AP13</f>
        <v>25500</v>
      </c>
      <c r="AQ13" s="42">
        <f>'C завтраками| Bed and breakfast'!AQ13</f>
        <v>25500</v>
      </c>
      <c r="AR13" s="42">
        <f>'C завтраками| Bed and breakfast'!AR13</f>
        <v>21000</v>
      </c>
      <c r="AS13" s="42">
        <f>'C завтраками| Bed and breakfast'!AS13</f>
        <v>22500</v>
      </c>
      <c r="AT13" s="42">
        <f>'C завтраками| Bed and breakfast'!AT13</f>
        <v>21000</v>
      </c>
      <c r="AU13" s="42">
        <f>'C завтраками| Bed and breakfast'!AU13</f>
        <v>21000</v>
      </c>
      <c r="AV13" s="42">
        <f>'C завтраками| Bed and breakfast'!AV13</f>
        <v>22500</v>
      </c>
      <c r="AW13" s="42">
        <f>'C завтраками| Bed and breakfast'!AW13</f>
        <v>25500</v>
      </c>
      <c r="AX13" s="42">
        <f>'C завтраками| Bed and breakfast'!AX13</f>
        <v>25500</v>
      </c>
      <c r="AY13" s="42">
        <f>'C завтраками| Bed and breakfast'!AY13</f>
        <v>25500</v>
      </c>
      <c r="AZ13" s="42">
        <f>'C завтраками| Bed and breakfast'!AZ13</f>
        <v>25500</v>
      </c>
      <c r="BA13" s="42">
        <f>'C завтраками| Bed and breakfast'!BA13</f>
        <v>25500</v>
      </c>
      <c r="BB13" s="42">
        <f>'C завтраками| Bed and breakfast'!BB13</f>
        <v>26500</v>
      </c>
      <c r="BC13" s="42">
        <f>'C завтраками| Bed and breakfast'!BC13</f>
        <v>28000</v>
      </c>
      <c r="BD13" s="42">
        <f>'C завтраками| Bed and breakfast'!BD13</f>
        <v>28000</v>
      </c>
      <c r="BE13" s="42">
        <f>'C завтраками| Bed and breakfast'!BE13</f>
        <v>26500</v>
      </c>
      <c r="BF13" s="42">
        <f>'C завтраками| Bed and breakfast'!BF13</f>
        <v>25500</v>
      </c>
      <c r="BG13" s="42">
        <f>'C завтраками| Bed and breakfast'!BG13</f>
        <v>22500</v>
      </c>
      <c r="BH13" s="42">
        <f>'C завтраками| Bed and breakfast'!BH13</f>
        <v>19500</v>
      </c>
      <c r="BI13" s="42">
        <f>'C завтраками| Bed and breakfast'!BI13</f>
        <v>19500</v>
      </c>
      <c r="BJ13" s="42">
        <f>'C завтраками| Bed and breakfast'!BJ13</f>
        <v>19500</v>
      </c>
      <c r="BK13" s="42">
        <f>'C завтраками| Bed and breakfast'!BK13</f>
        <v>19500</v>
      </c>
    </row>
    <row r="14" spans="1:63" s="53" customFormat="1" x14ac:dyDescent="0.2">
      <c r="A14" s="88">
        <f>A8</f>
        <v>2</v>
      </c>
      <c r="B14" s="42">
        <f>'C завтраками| Bed and breakfast'!B14</f>
        <v>23100</v>
      </c>
      <c r="C14" s="42">
        <f>'C завтраками| Bed and breakfast'!C14</f>
        <v>18100</v>
      </c>
      <c r="D14" s="42">
        <f>'C завтраками| Bed and breakfast'!D14</f>
        <v>18100</v>
      </c>
      <c r="E14" s="42">
        <f>'C завтраками| Bed and breakfast'!E14</f>
        <v>18100</v>
      </c>
      <c r="F14" s="42">
        <f>'C завтраками| Bed and breakfast'!F14</f>
        <v>18100</v>
      </c>
      <c r="G14" s="42">
        <f>'C завтраками| Bed and breakfast'!G14</f>
        <v>23100</v>
      </c>
      <c r="H14" s="42">
        <f>'C завтраками| Bed and breakfast'!H14</f>
        <v>18100</v>
      </c>
      <c r="I14" s="42">
        <f>'C завтраками| Bed and breakfast'!I14</f>
        <v>20100</v>
      </c>
      <c r="J14" s="42">
        <f>'C завтраками| Bed and breakfast'!J14</f>
        <v>20100</v>
      </c>
      <c r="K14" s="42">
        <f>'C завтраками| Bed and breakfast'!K14</f>
        <v>20100</v>
      </c>
      <c r="L14" s="42">
        <f>'C завтраками| Bed and breakfast'!L14</f>
        <v>20100</v>
      </c>
      <c r="M14" s="42">
        <f>'C завтраками| Bed and breakfast'!M14</f>
        <v>22100</v>
      </c>
      <c r="N14" s="42">
        <f>'C завтраками| Bed and breakfast'!N14</f>
        <v>16000</v>
      </c>
      <c r="O14" s="42">
        <f>'C завтраками| Bed and breakfast'!O14</f>
        <v>13400</v>
      </c>
      <c r="P14" s="42">
        <f>'C завтраками| Bed and breakfast'!P14</f>
        <v>14100</v>
      </c>
      <c r="Q14" s="42">
        <f>'C завтраками| Bed and breakfast'!Q14</f>
        <v>13400</v>
      </c>
      <c r="R14" s="42">
        <f>'C завтраками| Bed and breakfast'!R14</f>
        <v>14100</v>
      </c>
      <c r="S14" s="42">
        <f>'C завтраками| Bed and breakfast'!S14</f>
        <v>12700</v>
      </c>
      <c r="T14" s="42">
        <f>'C завтраками| Bed and breakfast'!T14</f>
        <v>12000</v>
      </c>
      <c r="U14" s="42">
        <f>'C завтраками| Bed and breakfast'!U14</f>
        <v>12700</v>
      </c>
      <c r="V14" s="42">
        <f>'C завтраками| Bed and breakfast'!V14</f>
        <v>12000</v>
      </c>
      <c r="W14" s="42">
        <f>'C завтраками| Bed and breakfast'!W14</f>
        <v>13400</v>
      </c>
      <c r="X14" s="42">
        <f>'C завтраками| Bed and breakfast'!X14</f>
        <v>13400</v>
      </c>
      <c r="Y14" s="42">
        <f>'C завтраками| Bed and breakfast'!Y14</f>
        <v>13400</v>
      </c>
      <c r="Z14" s="42">
        <f>'C завтраками| Bed and breakfast'!Z14</f>
        <v>12000</v>
      </c>
      <c r="AA14" s="42">
        <f>'C завтраками| Bed and breakfast'!AA14</f>
        <v>12200</v>
      </c>
      <c r="AB14" s="42">
        <f>'C завтраками| Bed and breakfast'!AB14</f>
        <v>13100</v>
      </c>
      <c r="AC14" s="42">
        <f>'C завтраками| Bed and breakfast'!AC14</f>
        <v>12200</v>
      </c>
      <c r="AD14" s="42">
        <f>'C завтраками| Bed and breakfast'!AD14</f>
        <v>13100</v>
      </c>
      <c r="AE14" s="42">
        <f>'C завтраками| Bed and breakfast'!AE14</f>
        <v>14000</v>
      </c>
      <c r="AF14" s="42">
        <f>'C завтраками| Bed and breakfast'!AF14</f>
        <v>14900</v>
      </c>
      <c r="AG14" s="42">
        <f>'C завтраками| Bed and breakfast'!AG14</f>
        <v>18100</v>
      </c>
      <c r="AH14" s="42">
        <f>'C завтраками| Bed and breakfast'!AH14</f>
        <v>21300</v>
      </c>
      <c r="AI14" s="42">
        <f>'C завтраками| Bed and breakfast'!AI14</f>
        <v>22900</v>
      </c>
      <c r="AJ14" s="42">
        <f>'C завтраками| Bed and breakfast'!AJ14</f>
        <v>27500</v>
      </c>
      <c r="AK14" s="42">
        <f>'C завтраками| Bed and breakfast'!AK14</f>
        <v>46000</v>
      </c>
      <c r="AL14" s="42">
        <f>'C завтраками| Bed and breakfast'!AL14</f>
        <v>55000</v>
      </c>
      <c r="AM14" s="42">
        <f>'C завтраками| Bed and breakfast'!AM14</f>
        <v>50500</v>
      </c>
      <c r="AN14" s="42">
        <f>'C завтраками| Bed and breakfast'!AN14</f>
        <v>41500</v>
      </c>
      <c r="AO14" s="42">
        <f>'C завтраками| Bed and breakfast'!AO14</f>
        <v>37000</v>
      </c>
      <c r="AP14" s="42">
        <f>'C завтраками| Bed and breakfast'!AP14</f>
        <v>27500</v>
      </c>
      <c r="AQ14" s="42">
        <f>'C завтраками| Bed and breakfast'!AQ14</f>
        <v>27500</v>
      </c>
      <c r="AR14" s="42">
        <f>'C завтраками| Bed and breakfast'!AR14</f>
        <v>22700</v>
      </c>
      <c r="AS14" s="42">
        <f>'C завтраками| Bed and breakfast'!AS14</f>
        <v>24200</v>
      </c>
      <c r="AT14" s="42">
        <f>'C завтраками| Bed and breakfast'!AT14</f>
        <v>22700</v>
      </c>
      <c r="AU14" s="42">
        <f>'C завтраками| Bed and breakfast'!AU14</f>
        <v>22700</v>
      </c>
      <c r="AV14" s="42">
        <f>'C завтраками| Bed and breakfast'!AV14</f>
        <v>24200</v>
      </c>
      <c r="AW14" s="42">
        <f>'C завтраками| Bed and breakfast'!AW14</f>
        <v>27200</v>
      </c>
      <c r="AX14" s="42">
        <f>'C завтраками| Bed and breakfast'!AX14</f>
        <v>27200</v>
      </c>
      <c r="AY14" s="42">
        <f>'C завтраками| Bed and breakfast'!AY14</f>
        <v>27200</v>
      </c>
      <c r="AZ14" s="42">
        <f>'C завтраками| Bed and breakfast'!AZ14</f>
        <v>27200</v>
      </c>
      <c r="BA14" s="42">
        <f>'C завтраками| Bed and breakfast'!BA14</f>
        <v>27200</v>
      </c>
      <c r="BB14" s="42">
        <f>'C завтраками| Bed and breakfast'!BB14</f>
        <v>28200</v>
      </c>
      <c r="BC14" s="42">
        <f>'C завтраками| Bed and breakfast'!BC14</f>
        <v>29700</v>
      </c>
      <c r="BD14" s="42">
        <f>'C завтраками| Bed and breakfast'!BD14</f>
        <v>29700</v>
      </c>
      <c r="BE14" s="42">
        <f>'C завтраками| Bed and breakfast'!BE14</f>
        <v>28200</v>
      </c>
      <c r="BF14" s="42">
        <f>'C завтраками| Bed and breakfast'!BF14</f>
        <v>27200</v>
      </c>
      <c r="BG14" s="42">
        <f>'C завтраками| Bed and breakfast'!BG14</f>
        <v>24200</v>
      </c>
      <c r="BH14" s="42">
        <f>'C завтраками| Bed and breakfast'!BH14</f>
        <v>21200</v>
      </c>
      <c r="BI14" s="42">
        <f>'C завтраками| Bed and breakfast'!BI14</f>
        <v>21200</v>
      </c>
      <c r="BJ14" s="42">
        <f>'C завтраками| Bed and breakfast'!BJ14</f>
        <v>21200</v>
      </c>
      <c r="BK14" s="42">
        <f>'C завтраками| Bed and breakfast'!BK14</f>
        <v>21200</v>
      </c>
    </row>
    <row r="15" spans="1:6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row>
    <row r="16" spans="1:63" s="53" customFormat="1" x14ac:dyDescent="0.2">
      <c r="A16" s="88">
        <f>A7</f>
        <v>1</v>
      </c>
      <c r="B16" s="42">
        <f>'C завтраками| Bed and breakfast'!B16</f>
        <v>23100</v>
      </c>
      <c r="C16" s="42">
        <f>'C завтраками| Bed and breakfast'!C16</f>
        <v>18100</v>
      </c>
      <c r="D16" s="42">
        <f>'C завтраками| Bed and breakfast'!D16</f>
        <v>18100</v>
      </c>
      <c r="E16" s="42">
        <f>'C завтраками| Bed and breakfast'!E16</f>
        <v>18100</v>
      </c>
      <c r="F16" s="42">
        <f>'C завтраками| Bed and breakfast'!F16</f>
        <v>18100</v>
      </c>
      <c r="G16" s="42">
        <f>'C завтраками| Bed and breakfast'!G16</f>
        <v>23100</v>
      </c>
      <c r="H16" s="42">
        <f>'C завтраками| Bed and breakfast'!H16</f>
        <v>18100</v>
      </c>
      <c r="I16" s="42">
        <f>'C завтраками| Bed and breakfast'!I16</f>
        <v>20100</v>
      </c>
      <c r="J16" s="42">
        <f>'C завтраками| Bed and breakfast'!J16</f>
        <v>20100</v>
      </c>
      <c r="K16" s="42">
        <f>'C завтраками| Bed and breakfast'!K16</f>
        <v>20100</v>
      </c>
      <c r="L16" s="42">
        <f>'C завтраками| Bed and breakfast'!L16</f>
        <v>20100</v>
      </c>
      <c r="M16" s="42">
        <f>'C завтраками| Bed and breakfast'!M16</f>
        <v>22100</v>
      </c>
      <c r="N16" s="42">
        <f>'C завтраками| Bed and breakfast'!N16</f>
        <v>16000</v>
      </c>
      <c r="O16" s="42">
        <f>'C завтраками| Bed and breakfast'!O16</f>
        <v>13400</v>
      </c>
      <c r="P16" s="42">
        <f>'C завтраками| Bed and breakfast'!P16</f>
        <v>14100</v>
      </c>
      <c r="Q16" s="42">
        <f>'C завтраками| Bed and breakfast'!Q16</f>
        <v>13400</v>
      </c>
      <c r="R16" s="42">
        <f>'C завтраками| Bed and breakfast'!R16</f>
        <v>14100</v>
      </c>
      <c r="S16" s="42">
        <f>'C завтраками| Bed and breakfast'!S16</f>
        <v>12700</v>
      </c>
      <c r="T16" s="42">
        <f>'C завтраками| Bed and breakfast'!T16</f>
        <v>12000</v>
      </c>
      <c r="U16" s="42">
        <f>'C завтраками| Bed and breakfast'!U16</f>
        <v>12700</v>
      </c>
      <c r="V16" s="42">
        <f>'C завтраками| Bed and breakfast'!V16</f>
        <v>12000</v>
      </c>
      <c r="W16" s="42">
        <f>'C завтраками| Bed and breakfast'!W16</f>
        <v>13400</v>
      </c>
      <c r="X16" s="42">
        <f>'C завтраками| Bed and breakfast'!X16</f>
        <v>13400</v>
      </c>
      <c r="Y16" s="42">
        <f>'C завтраками| Bed and breakfast'!Y16</f>
        <v>13400</v>
      </c>
      <c r="Z16" s="42">
        <f>'C завтраками| Bed and breakfast'!Z16</f>
        <v>12000</v>
      </c>
      <c r="AA16" s="42">
        <f>'C завтраками| Bed and breakfast'!AA16</f>
        <v>12200</v>
      </c>
      <c r="AB16" s="42">
        <f>'C завтраками| Bed and breakfast'!AB16</f>
        <v>13100</v>
      </c>
      <c r="AC16" s="42">
        <f>'C завтраками| Bed and breakfast'!AC16</f>
        <v>12200</v>
      </c>
      <c r="AD16" s="42">
        <f>'C завтраками| Bed and breakfast'!AD16</f>
        <v>13100</v>
      </c>
      <c r="AE16" s="42">
        <f>'C завтраками| Bed and breakfast'!AE16</f>
        <v>14000</v>
      </c>
      <c r="AF16" s="42">
        <f>'C завтраками| Bed and breakfast'!AF16</f>
        <v>14900</v>
      </c>
      <c r="AG16" s="42">
        <f>'C завтраками| Bed and breakfast'!AG16</f>
        <v>18100</v>
      </c>
      <c r="AH16" s="42">
        <f>'C завтраками| Bed and breakfast'!AH16</f>
        <v>21300</v>
      </c>
      <c r="AI16" s="42">
        <f>'C завтраками| Bed and breakfast'!AI16</f>
        <v>22900</v>
      </c>
      <c r="AJ16" s="42">
        <f>'C завтраками| Bed and breakfast'!AJ16</f>
        <v>27500</v>
      </c>
      <c r="AK16" s="42">
        <f>'C завтраками| Bed and breakfast'!AK16</f>
        <v>46000</v>
      </c>
      <c r="AL16" s="42">
        <f>'C завтраками| Bed and breakfast'!AL16</f>
        <v>55000</v>
      </c>
      <c r="AM16" s="42">
        <f>'C завтраками| Bed and breakfast'!AM16</f>
        <v>50500</v>
      </c>
      <c r="AN16" s="42">
        <f>'C завтраками| Bed and breakfast'!AN16</f>
        <v>41500</v>
      </c>
      <c r="AO16" s="42">
        <f>'C завтраками| Bed and breakfast'!AO16</f>
        <v>37000</v>
      </c>
      <c r="AP16" s="42">
        <f>'C завтраками| Bed and breakfast'!AP16</f>
        <v>27500</v>
      </c>
      <c r="AQ16" s="42">
        <f>'C завтраками| Bed and breakfast'!AQ16</f>
        <v>27500</v>
      </c>
      <c r="AR16" s="42">
        <f>'C завтраками| Bed and breakfast'!AR16</f>
        <v>22700</v>
      </c>
      <c r="AS16" s="42">
        <f>'C завтраками| Bed and breakfast'!AS16</f>
        <v>24200</v>
      </c>
      <c r="AT16" s="42">
        <f>'C завтраками| Bed and breakfast'!AT16</f>
        <v>22700</v>
      </c>
      <c r="AU16" s="42">
        <f>'C завтраками| Bed and breakfast'!AU16</f>
        <v>22700</v>
      </c>
      <c r="AV16" s="42">
        <f>'C завтраками| Bed and breakfast'!AV16</f>
        <v>24200</v>
      </c>
      <c r="AW16" s="42">
        <f>'C завтраками| Bed and breakfast'!AW16</f>
        <v>27200</v>
      </c>
      <c r="AX16" s="42">
        <f>'C завтраками| Bed and breakfast'!AX16</f>
        <v>27200</v>
      </c>
      <c r="AY16" s="42">
        <f>'C завтраками| Bed and breakfast'!AY16</f>
        <v>27200</v>
      </c>
      <c r="AZ16" s="42">
        <f>'C завтраками| Bed and breakfast'!AZ16</f>
        <v>27200</v>
      </c>
      <c r="BA16" s="42">
        <f>'C завтраками| Bed and breakfast'!BA16</f>
        <v>27200</v>
      </c>
      <c r="BB16" s="42">
        <f>'C завтраками| Bed and breakfast'!BB16</f>
        <v>28200</v>
      </c>
      <c r="BC16" s="42">
        <f>'C завтраками| Bed and breakfast'!BC16</f>
        <v>29700</v>
      </c>
      <c r="BD16" s="42">
        <f>'C завтраками| Bed and breakfast'!BD16</f>
        <v>29700</v>
      </c>
      <c r="BE16" s="42">
        <f>'C завтраками| Bed and breakfast'!BE16</f>
        <v>28200</v>
      </c>
      <c r="BF16" s="42">
        <f>'C завтраками| Bed and breakfast'!BF16</f>
        <v>27200</v>
      </c>
      <c r="BG16" s="42">
        <f>'C завтраками| Bed and breakfast'!BG16</f>
        <v>24200</v>
      </c>
      <c r="BH16" s="42">
        <f>'C завтраками| Bed and breakfast'!BH16</f>
        <v>21200</v>
      </c>
      <c r="BI16" s="42">
        <f>'C завтраками| Bed and breakfast'!BI16</f>
        <v>21200</v>
      </c>
      <c r="BJ16" s="42">
        <f>'C завтраками| Bed and breakfast'!BJ16</f>
        <v>21200</v>
      </c>
      <c r="BK16" s="42">
        <f>'C завтраками| Bed and breakfast'!BK16</f>
        <v>21200</v>
      </c>
    </row>
    <row r="17" spans="1:63" s="53" customFormat="1" x14ac:dyDescent="0.2">
      <c r="A17" s="88">
        <f>A8</f>
        <v>2</v>
      </c>
      <c r="B17" s="42">
        <f>'C завтраками| Bed and breakfast'!B17</f>
        <v>24600</v>
      </c>
      <c r="C17" s="42">
        <f>'C завтраками| Bed and breakfast'!C17</f>
        <v>19600</v>
      </c>
      <c r="D17" s="42">
        <f>'C завтраками| Bed and breakfast'!D17</f>
        <v>19600</v>
      </c>
      <c r="E17" s="42">
        <f>'C завтраками| Bed and breakfast'!E17</f>
        <v>19600</v>
      </c>
      <c r="F17" s="42">
        <f>'C завтраками| Bed and breakfast'!F17</f>
        <v>19600</v>
      </c>
      <c r="G17" s="42">
        <f>'C завтраками| Bed and breakfast'!G17</f>
        <v>24600</v>
      </c>
      <c r="H17" s="42">
        <f>'C завтраками| Bed and breakfast'!H17</f>
        <v>19600</v>
      </c>
      <c r="I17" s="42">
        <f>'C завтраками| Bed and breakfast'!I17</f>
        <v>21600</v>
      </c>
      <c r="J17" s="42">
        <f>'C завтраками| Bed and breakfast'!J17</f>
        <v>21600</v>
      </c>
      <c r="K17" s="42">
        <f>'C завтраками| Bed and breakfast'!K17</f>
        <v>21600</v>
      </c>
      <c r="L17" s="42">
        <f>'C завтраками| Bed and breakfast'!L17</f>
        <v>21600</v>
      </c>
      <c r="M17" s="42">
        <f>'C завтраками| Bed and breakfast'!M17</f>
        <v>23600</v>
      </c>
      <c r="N17" s="42">
        <f>'C завтраками| Bed and breakfast'!N17</f>
        <v>17500</v>
      </c>
      <c r="O17" s="42">
        <f>'C завтраками| Bed and breakfast'!O17</f>
        <v>14900</v>
      </c>
      <c r="P17" s="42">
        <f>'C завтраками| Bed and breakfast'!P17</f>
        <v>15600</v>
      </c>
      <c r="Q17" s="42">
        <f>'C завтраками| Bed and breakfast'!Q17</f>
        <v>14900</v>
      </c>
      <c r="R17" s="42">
        <f>'C завтраками| Bed and breakfast'!R17</f>
        <v>15600</v>
      </c>
      <c r="S17" s="42">
        <f>'C завтраками| Bed and breakfast'!S17</f>
        <v>14200</v>
      </c>
      <c r="T17" s="42">
        <f>'C завтраками| Bed and breakfast'!T17</f>
        <v>13500</v>
      </c>
      <c r="U17" s="42">
        <f>'C завтраками| Bed and breakfast'!U17</f>
        <v>14200</v>
      </c>
      <c r="V17" s="42">
        <f>'C завтраками| Bed and breakfast'!V17</f>
        <v>13500</v>
      </c>
      <c r="W17" s="42">
        <f>'C завтраками| Bed and breakfast'!W17</f>
        <v>14900</v>
      </c>
      <c r="X17" s="42">
        <f>'C завтраками| Bed and breakfast'!X17</f>
        <v>14900</v>
      </c>
      <c r="Y17" s="42">
        <f>'C завтраками| Bed and breakfast'!Y17</f>
        <v>14900</v>
      </c>
      <c r="Z17" s="42">
        <f>'C завтраками| Bed and breakfast'!Z17</f>
        <v>13500</v>
      </c>
      <c r="AA17" s="42">
        <f>'C завтраками| Bed and breakfast'!AA17</f>
        <v>13700</v>
      </c>
      <c r="AB17" s="42">
        <f>'C завтраками| Bed and breakfast'!AB17</f>
        <v>14600</v>
      </c>
      <c r="AC17" s="42">
        <f>'C завтраками| Bed and breakfast'!AC17</f>
        <v>13700</v>
      </c>
      <c r="AD17" s="42">
        <f>'C завтраками| Bed and breakfast'!AD17</f>
        <v>14600</v>
      </c>
      <c r="AE17" s="42">
        <f>'C завтраками| Bed and breakfast'!AE17</f>
        <v>15500</v>
      </c>
      <c r="AF17" s="42">
        <f>'C завтраками| Bed and breakfast'!AF17</f>
        <v>16400</v>
      </c>
      <c r="AG17" s="42">
        <f>'C завтраками| Bed and breakfast'!AG17</f>
        <v>19600</v>
      </c>
      <c r="AH17" s="42">
        <f>'C завтраками| Bed and breakfast'!AH17</f>
        <v>22800</v>
      </c>
      <c r="AI17" s="42">
        <f>'C завтраками| Bed and breakfast'!AI17</f>
        <v>24400</v>
      </c>
      <c r="AJ17" s="42">
        <f>'C завтраками| Bed and breakfast'!AJ17</f>
        <v>29500</v>
      </c>
      <c r="AK17" s="42">
        <f>'C завтраками| Bed and breakfast'!AK17</f>
        <v>48000</v>
      </c>
      <c r="AL17" s="42">
        <f>'C завтраками| Bed and breakfast'!AL17</f>
        <v>57000</v>
      </c>
      <c r="AM17" s="42">
        <f>'C завтраками| Bed and breakfast'!AM17</f>
        <v>52500</v>
      </c>
      <c r="AN17" s="42">
        <f>'C завтраками| Bed and breakfast'!AN17</f>
        <v>43500</v>
      </c>
      <c r="AO17" s="42">
        <f>'C завтраками| Bed and breakfast'!AO17</f>
        <v>39000</v>
      </c>
      <c r="AP17" s="42">
        <f>'C завтраками| Bed and breakfast'!AP17</f>
        <v>29500</v>
      </c>
      <c r="AQ17" s="42">
        <f>'C завтраками| Bed and breakfast'!AQ17</f>
        <v>29500</v>
      </c>
      <c r="AR17" s="42">
        <f>'C завтраками| Bed and breakfast'!AR17</f>
        <v>24400</v>
      </c>
      <c r="AS17" s="42">
        <f>'C завтраками| Bed and breakfast'!AS17</f>
        <v>25900</v>
      </c>
      <c r="AT17" s="42">
        <f>'C завтраками| Bed and breakfast'!AT17</f>
        <v>24400</v>
      </c>
      <c r="AU17" s="42">
        <f>'C завтраками| Bed and breakfast'!AU17</f>
        <v>24400</v>
      </c>
      <c r="AV17" s="42">
        <f>'C завтраками| Bed and breakfast'!AV17</f>
        <v>25900</v>
      </c>
      <c r="AW17" s="42">
        <f>'C завтраками| Bed and breakfast'!AW17</f>
        <v>28900</v>
      </c>
      <c r="AX17" s="42">
        <f>'C завтраками| Bed and breakfast'!AX17</f>
        <v>28900</v>
      </c>
      <c r="AY17" s="42">
        <f>'C завтраками| Bed and breakfast'!AY17</f>
        <v>28900</v>
      </c>
      <c r="AZ17" s="42">
        <f>'C завтраками| Bed and breakfast'!AZ17</f>
        <v>28900</v>
      </c>
      <c r="BA17" s="42">
        <f>'C завтраками| Bed and breakfast'!BA17</f>
        <v>28900</v>
      </c>
      <c r="BB17" s="42">
        <f>'C завтраками| Bed and breakfast'!BB17</f>
        <v>29900</v>
      </c>
      <c r="BC17" s="42">
        <f>'C завтраками| Bed and breakfast'!BC17</f>
        <v>31400</v>
      </c>
      <c r="BD17" s="42">
        <f>'C завтраками| Bed and breakfast'!BD17</f>
        <v>31400</v>
      </c>
      <c r="BE17" s="42">
        <f>'C завтраками| Bed and breakfast'!BE17</f>
        <v>29900</v>
      </c>
      <c r="BF17" s="42">
        <f>'C завтраками| Bed and breakfast'!BF17</f>
        <v>28900</v>
      </c>
      <c r="BG17" s="42">
        <f>'C завтраками| Bed and breakfast'!BG17</f>
        <v>25900</v>
      </c>
      <c r="BH17" s="42">
        <f>'C завтраками| Bed and breakfast'!BH17</f>
        <v>22900</v>
      </c>
      <c r="BI17" s="42">
        <f>'C завтраками| Bed and breakfast'!BI17</f>
        <v>22900</v>
      </c>
      <c r="BJ17" s="42">
        <f>'C завтраками| Bed and breakfast'!BJ17</f>
        <v>22900</v>
      </c>
      <c r="BK17" s="42">
        <f>'C завтраками| Bed and breakfast'!BK17</f>
        <v>22900</v>
      </c>
    </row>
    <row r="18" spans="1:6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row>
    <row r="19" spans="1:63" s="53" customFormat="1" x14ac:dyDescent="0.2">
      <c r="A19" s="88">
        <f>A7</f>
        <v>1</v>
      </c>
      <c r="B19" s="42">
        <f>'C завтраками| Bed and breakfast'!B19</f>
        <v>39600</v>
      </c>
      <c r="C19" s="42">
        <f>'C завтраками| Bed and breakfast'!C19</f>
        <v>34600</v>
      </c>
      <c r="D19" s="42">
        <f>'C завтраками| Bed and breakfast'!D19</f>
        <v>34600</v>
      </c>
      <c r="E19" s="42">
        <f>'C завтраками| Bed and breakfast'!E19</f>
        <v>34600</v>
      </c>
      <c r="F19" s="42">
        <f>'C завтраками| Bed and breakfast'!F19</f>
        <v>34600</v>
      </c>
      <c r="G19" s="42">
        <f>'C завтраками| Bed and breakfast'!G19</f>
        <v>39600</v>
      </c>
      <c r="H19" s="42">
        <f>'C завтраками| Bed and breakfast'!H19</f>
        <v>34600</v>
      </c>
      <c r="I19" s="42">
        <f>'C завтраками| Bed and breakfast'!I19</f>
        <v>36600</v>
      </c>
      <c r="J19" s="42">
        <f>'C завтраками| Bed and breakfast'!J19</f>
        <v>36600</v>
      </c>
      <c r="K19" s="42">
        <f>'C завтраками| Bed and breakfast'!K19</f>
        <v>36600</v>
      </c>
      <c r="L19" s="42">
        <f>'C завтраками| Bed and breakfast'!L19</f>
        <v>36600</v>
      </c>
      <c r="M19" s="42">
        <f>'C завтраками| Bed and breakfast'!M19</f>
        <v>38600</v>
      </c>
      <c r="N19" s="42">
        <f>'C завтраками| Bed and breakfast'!N19</f>
        <v>32500</v>
      </c>
      <c r="O19" s="42">
        <f>'C завтраками| Bed and breakfast'!O19</f>
        <v>29900</v>
      </c>
      <c r="P19" s="42">
        <f>'C завтраками| Bed and breakfast'!P19</f>
        <v>30600</v>
      </c>
      <c r="Q19" s="42">
        <f>'C завтраками| Bed and breakfast'!Q19</f>
        <v>29900</v>
      </c>
      <c r="R19" s="42">
        <f>'C завтраками| Bed and breakfast'!R19</f>
        <v>30600</v>
      </c>
      <c r="S19" s="42">
        <f>'C завтраками| Bed and breakfast'!S19</f>
        <v>29200</v>
      </c>
      <c r="T19" s="42">
        <f>'C завтраками| Bed and breakfast'!T19</f>
        <v>28500</v>
      </c>
      <c r="U19" s="42">
        <f>'C завтраками| Bed and breakfast'!U19</f>
        <v>29200</v>
      </c>
      <c r="V19" s="42">
        <f>'C завтраками| Bed and breakfast'!V19</f>
        <v>28500</v>
      </c>
      <c r="W19" s="42">
        <f>'C завтраками| Bed and breakfast'!W19</f>
        <v>29900</v>
      </c>
      <c r="X19" s="42">
        <f>'C завтраками| Bed and breakfast'!X19</f>
        <v>29900</v>
      </c>
      <c r="Y19" s="42">
        <f>'C завтраками| Bed and breakfast'!Y19</f>
        <v>29900</v>
      </c>
      <c r="Z19" s="42">
        <f>'C завтраками| Bed and breakfast'!Z19</f>
        <v>28500</v>
      </c>
      <c r="AA19" s="42">
        <f>'C завтраками| Bed and breakfast'!AA19</f>
        <v>33700</v>
      </c>
      <c r="AB19" s="42">
        <f>'C завтраками| Bed and breakfast'!AB19</f>
        <v>34600</v>
      </c>
      <c r="AC19" s="42">
        <f>'C завтраками| Bed and breakfast'!AC19</f>
        <v>33700</v>
      </c>
      <c r="AD19" s="42">
        <f>'C завтраками| Bed and breakfast'!AD19</f>
        <v>34600</v>
      </c>
      <c r="AE19" s="42">
        <f>'C завтраками| Bed and breakfast'!AE19</f>
        <v>35500</v>
      </c>
      <c r="AF19" s="42">
        <f>'C завтраками| Bed and breakfast'!AF19</f>
        <v>36400</v>
      </c>
      <c r="AG19" s="42">
        <f>'C завтраками| Bed and breakfast'!AG19</f>
        <v>39600</v>
      </c>
      <c r="AH19" s="42">
        <f>'C завтраками| Bed and breakfast'!AH19</f>
        <v>42800</v>
      </c>
      <c r="AI19" s="42">
        <f>'C завтраками| Bed and breakfast'!AI19</f>
        <v>44400</v>
      </c>
      <c r="AJ19" s="42">
        <f>'C завтраками| Bed and breakfast'!AJ19</f>
        <v>47500</v>
      </c>
      <c r="AK19" s="42">
        <f>'C завтраками| Bed and breakfast'!AK19</f>
        <v>66000</v>
      </c>
      <c r="AL19" s="42">
        <f>'C завтраками| Bed and breakfast'!AL19</f>
        <v>75000</v>
      </c>
      <c r="AM19" s="42">
        <f>'C завтраками| Bed and breakfast'!AM19</f>
        <v>70500</v>
      </c>
      <c r="AN19" s="42">
        <f>'C завтраками| Bed and breakfast'!AN19</f>
        <v>61500</v>
      </c>
      <c r="AO19" s="42">
        <f>'C завтраками| Bed and breakfast'!AO19</f>
        <v>57000</v>
      </c>
      <c r="AP19" s="42">
        <f>'C завтраками| Bed and breakfast'!AP19</f>
        <v>47500</v>
      </c>
      <c r="AQ19" s="42">
        <f>'C завтраками| Bed and breakfast'!AQ19</f>
        <v>47500</v>
      </c>
      <c r="AR19" s="42">
        <f>'C завтраками| Bed and breakfast'!AR19</f>
        <v>43000</v>
      </c>
      <c r="AS19" s="42">
        <f>'C завтраками| Bed and breakfast'!AS19</f>
        <v>44500</v>
      </c>
      <c r="AT19" s="42">
        <f>'C завтраками| Bed and breakfast'!AT19</f>
        <v>43000</v>
      </c>
      <c r="AU19" s="42">
        <f>'C завтраками| Bed and breakfast'!AU19</f>
        <v>43000</v>
      </c>
      <c r="AV19" s="42">
        <f>'C завтраками| Bed and breakfast'!AV19</f>
        <v>44500</v>
      </c>
      <c r="AW19" s="42">
        <f>'C завтраками| Bed and breakfast'!AW19</f>
        <v>47500</v>
      </c>
      <c r="AX19" s="42">
        <f>'C завтраками| Bed and breakfast'!AX19</f>
        <v>47500</v>
      </c>
      <c r="AY19" s="42">
        <f>'C завтраками| Bed and breakfast'!AY19</f>
        <v>47500</v>
      </c>
      <c r="AZ19" s="42">
        <f>'C завтраками| Bed and breakfast'!AZ19</f>
        <v>47500</v>
      </c>
      <c r="BA19" s="42">
        <f>'C завтраками| Bed and breakfast'!BA19</f>
        <v>47500</v>
      </c>
      <c r="BB19" s="42">
        <f>'C завтраками| Bed and breakfast'!BB19</f>
        <v>48500</v>
      </c>
      <c r="BC19" s="42">
        <f>'C завтраками| Bed and breakfast'!BC19</f>
        <v>50000</v>
      </c>
      <c r="BD19" s="42">
        <f>'C завтраками| Bed and breakfast'!BD19</f>
        <v>50000</v>
      </c>
      <c r="BE19" s="42">
        <f>'C завтраками| Bed and breakfast'!BE19</f>
        <v>48500</v>
      </c>
      <c r="BF19" s="42">
        <f>'C завтраками| Bed and breakfast'!BF19</f>
        <v>47500</v>
      </c>
      <c r="BG19" s="42">
        <f>'C завтраками| Bed and breakfast'!BG19</f>
        <v>44500</v>
      </c>
      <c r="BH19" s="42">
        <f>'C завтраками| Bed and breakfast'!BH19</f>
        <v>41500</v>
      </c>
      <c r="BI19" s="42">
        <f>'C завтраками| Bed and breakfast'!BI19</f>
        <v>41500</v>
      </c>
      <c r="BJ19" s="42">
        <f>'C завтраками| Bed and breakfast'!BJ19</f>
        <v>41500</v>
      </c>
      <c r="BK19" s="42">
        <f>'C завтраками| Bed and breakfast'!BK19</f>
        <v>41500</v>
      </c>
    </row>
    <row r="20" spans="1:63" s="53" customFormat="1" x14ac:dyDescent="0.2">
      <c r="A20" s="88">
        <f>A8</f>
        <v>2</v>
      </c>
      <c r="B20" s="42">
        <f>'C завтраками| Bed and breakfast'!B20</f>
        <v>41100</v>
      </c>
      <c r="C20" s="42">
        <f>'C завтраками| Bed and breakfast'!C20</f>
        <v>36100</v>
      </c>
      <c r="D20" s="42">
        <f>'C завтраками| Bed and breakfast'!D20</f>
        <v>36100</v>
      </c>
      <c r="E20" s="42">
        <f>'C завтраками| Bed and breakfast'!E20</f>
        <v>36100</v>
      </c>
      <c r="F20" s="42">
        <f>'C завтраками| Bed and breakfast'!F20</f>
        <v>36100</v>
      </c>
      <c r="G20" s="42">
        <f>'C завтраками| Bed and breakfast'!G20</f>
        <v>41100</v>
      </c>
      <c r="H20" s="42">
        <f>'C завтраками| Bed and breakfast'!H20</f>
        <v>36100</v>
      </c>
      <c r="I20" s="42">
        <f>'C завтраками| Bed and breakfast'!I20</f>
        <v>38100</v>
      </c>
      <c r="J20" s="42">
        <f>'C завтраками| Bed and breakfast'!J20</f>
        <v>38100</v>
      </c>
      <c r="K20" s="42">
        <f>'C завтраками| Bed and breakfast'!K20</f>
        <v>38100</v>
      </c>
      <c r="L20" s="42">
        <f>'C завтраками| Bed and breakfast'!L20</f>
        <v>38100</v>
      </c>
      <c r="M20" s="42">
        <f>'C завтраками| Bed and breakfast'!M20</f>
        <v>40100</v>
      </c>
      <c r="N20" s="42">
        <f>'C завтраками| Bed and breakfast'!N20</f>
        <v>34000</v>
      </c>
      <c r="O20" s="42">
        <f>'C завтраками| Bed and breakfast'!O20</f>
        <v>31400</v>
      </c>
      <c r="P20" s="42">
        <f>'C завтраками| Bed and breakfast'!P20</f>
        <v>32100</v>
      </c>
      <c r="Q20" s="42">
        <f>'C завтраками| Bed and breakfast'!Q20</f>
        <v>31400</v>
      </c>
      <c r="R20" s="42">
        <f>'C завтраками| Bed and breakfast'!R20</f>
        <v>32100</v>
      </c>
      <c r="S20" s="42">
        <f>'C завтраками| Bed and breakfast'!S20</f>
        <v>30700</v>
      </c>
      <c r="T20" s="42">
        <f>'C завтраками| Bed and breakfast'!T20</f>
        <v>30000</v>
      </c>
      <c r="U20" s="42">
        <f>'C завтраками| Bed and breakfast'!U20</f>
        <v>30700</v>
      </c>
      <c r="V20" s="42">
        <f>'C завтраками| Bed and breakfast'!V20</f>
        <v>30000</v>
      </c>
      <c r="W20" s="42">
        <f>'C завтраками| Bed and breakfast'!W20</f>
        <v>31400</v>
      </c>
      <c r="X20" s="42">
        <f>'C завтраками| Bed and breakfast'!X20</f>
        <v>31400</v>
      </c>
      <c r="Y20" s="42">
        <f>'C завтраками| Bed and breakfast'!Y20</f>
        <v>31400</v>
      </c>
      <c r="Z20" s="42">
        <f>'C завтраками| Bed and breakfast'!Z20</f>
        <v>30000</v>
      </c>
      <c r="AA20" s="42">
        <f>'C завтраками| Bed and breakfast'!AA20</f>
        <v>35200</v>
      </c>
      <c r="AB20" s="42">
        <f>'C завтраками| Bed and breakfast'!AB20</f>
        <v>36100</v>
      </c>
      <c r="AC20" s="42">
        <f>'C завтраками| Bed and breakfast'!AC20</f>
        <v>35200</v>
      </c>
      <c r="AD20" s="42">
        <f>'C завтраками| Bed and breakfast'!AD20</f>
        <v>36100</v>
      </c>
      <c r="AE20" s="42">
        <f>'C завтраками| Bed and breakfast'!AE20</f>
        <v>37000</v>
      </c>
      <c r="AF20" s="42">
        <f>'C завтраками| Bed and breakfast'!AF20</f>
        <v>37900</v>
      </c>
      <c r="AG20" s="42">
        <f>'C завтраками| Bed and breakfast'!AG20</f>
        <v>41100</v>
      </c>
      <c r="AH20" s="42">
        <f>'C завтраками| Bed and breakfast'!AH20</f>
        <v>44300</v>
      </c>
      <c r="AI20" s="42">
        <f>'C завтраками| Bed and breakfast'!AI20</f>
        <v>45900</v>
      </c>
      <c r="AJ20" s="42">
        <f>'C завтраками| Bed and breakfast'!AJ20</f>
        <v>49500</v>
      </c>
      <c r="AK20" s="42">
        <f>'C завтраками| Bed and breakfast'!AK20</f>
        <v>68000</v>
      </c>
      <c r="AL20" s="42">
        <f>'C завтраками| Bed and breakfast'!AL20</f>
        <v>77000</v>
      </c>
      <c r="AM20" s="42">
        <f>'C завтраками| Bed and breakfast'!AM20</f>
        <v>72500</v>
      </c>
      <c r="AN20" s="42">
        <f>'C завтраками| Bed and breakfast'!AN20</f>
        <v>63500</v>
      </c>
      <c r="AO20" s="42">
        <f>'C завтраками| Bed and breakfast'!AO20</f>
        <v>59000</v>
      </c>
      <c r="AP20" s="42">
        <f>'C завтраками| Bed and breakfast'!AP20</f>
        <v>49500</v>
      </c>
      <c r="AQ20" s="42">
        <f>'C завтраками| Bed and breakfast'!AQ20</f>
        <v>49500</v>
      </c>
      <c r="AR20" s="42">
        <f>'C завтраками| Bed and breakfast'!AR20</f>
        <v>44700</v>
      </c>
      <c r="AS20" s="42">
        <f>'C завтраками| Bed and breakfast'!AS20</f>
        <v>46200</v>
      </c>
      <c r="AT20" s="42">
        <f>'C завтраками| Bed and breakfast'!AT20</f>
        <v>44700</v>
      </c>
      <c r="AU20" s="42">
        <f>'C завтраками| Bed and breakfast'!AU20</f>
        <v>44700</v>
      </c>
      <c r="AV20" s="42">
        <f>'C завтраками| Bed and breakfast'!AV20</f>
        <v>46200</v>
      </c>
      <c r="AW20" s="42">
        <f>'C завтраками| Bed and breakfast'!AW20</f>
        <v>49200</v>
      </c>
      <c r="AX20" s="42">
        <f>'C завтраками| Bed and breakfast'!AX20</f>
        <v>49200</v>
      </c>
      <c r="AY20" s="42">
        <f>'C завтраками| Bed and breakfast'!AY20</f>
        <v>49200</v>
      </c>
      <c r="AZ20" s="42">
        <f>'C завтраками| Bed and breakfast'!AZ20</f>
        <v>49200</v>
      </c>
      <c r="BA20" s="42">
        <f>'C завтраками| Bed and breakfast'!BA20</f>
        <v>49200</v>
      </c>
      <c r="BB20" s="42">
        <f>'C завтраками| Bed and breakfast'!BB20</f>
        <v>50200</v>
      </c>
      <c r="BC20" s="42">
        <f>'C завтраками| Bed and breakfast'!BC20</f>
        <v>51700</v>
      </c>
      <c r="BD20" s="42">
        <f>'C завтраками| Bed and breakfast'!BD20</f>
        <v>51700</v>
      </c>
      <c r="BE20" s="42">
        <f>'C завтраками| Bed and breakfast'!BE20</f>
        <v>50200</v>
      </c>
      <c r="BF20" s="42">
        <f>'C завтраками| Bed and breakfast'!BF20</f>
        <v>49200</v>
      </c>
      <c r="BG20" s="42">
        <f>'C завтраками| Bed and breakfast'!BG20</f>
        <v>46200</v>
      </c>
      <c r="BH20" s="42">
        <f>'C завтраками| Bed and breakfast'!BH20</f>
        <v>43200</v>
      </c>
      <c r="BI20" s="42">
        <f>'C завтраками| Bed and breakfast'!BI20</f>
        <v>43200</v>
      </c>
      <c r="BJ20" s="42">
        <f>'C завтраками| Bed and breakfast'!BJ20</f>
        <v>43200</v>
      </c>
      <c r="BK20" s="42">
        <f>'C завтраками| Bed and breakfast'!BK20</f>
        <v>43200</v>
      </c>
    </row>
    <row r="21" spans="1:6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row>
    <row r="22" spans="1:63" s="53" customFormat="1" x14ac:dyDescent="0.2">
      <c r="A22" s="88" t="s">
        <v>88</v>
      </c>
      <c r="B22" s="42">
        <f>'C завтраками| Bed and breakfast'!B22</f>
        <v>66100</v>
      </c>
      <c r="C22" s="42">
        <f>'C завтраками| Bed and breakfast'!C22</f>
        <v>61100</v>
      </c>
      <c r="D22" s="42">
        <f>'C завтраками| Bed and breakfast'!D22</f>
        <v>61100</v>
      </c>
      <c r="E22" s="42">
        <f>'C завтраками| Bed and breakfast'!E22</f>
        <v>61100</v>
      </c>
      <c r="F22" s="42">
        <f>'C завтраками| Bed and breakfast'!F22</f>
        <v>61100</v>
      </c>
      <c r="G22" s="42">
        <f>'C завтраками| Bed and breakfast'!G22</f>
        <v>66100</v>
      </c>
      <c r="H22" s="42">
        <f>'C завтраками| Bed and breakfast'!H22</f>
        <v>61100</v>
      </c>
      <c r="I22" s="42">
        <f>'C завтраками| Bed and breakfast'!I22</f>
        <v>63100</v>
      </c>
      <c r="J22" s="42">
        <f>'C завтраками| Bed and breakfast'!J22</f>
        <v>63100</v>
      </c>
      <c r="K22" s="42">
        <f>'C завтраками| Bed and breakfast'!K22</f>
        <v>63100</v>
      </c>
      <c r="L22" s="42">
        <f>'C завтраками| Bed and breakfast'!L22</f>
        <v>63100</v>
      </c>
      <c r="M22" s="42">
        <f>'C завтраками| Bed and breakfast'!M22</f>
        <v>65100</v>
      </c>
      <c r="N22" s="42">
        <f>'C завтраками| Bed and breakfast'!N22</f>
        <v>59000</v>
      </c>
      <c r="O22" s="42">
        <f>'C завтраками| Bed and breakfast'!O22</f>
        <v>56400</v>
      </c>
      <c r="P22" s="42">
        <f>'C завтраками| Bed and breakfast'!P22</f>
        <v>57100</v>
      </c>
      <c r="Q22" s="42">
        <f>'C завтраками| Bed and breakfast'!Q22</f>
        <v>56400</v>
      </c>
      <c r="R22" s="42">
        <f>'C завтраками| Bed and breakfast'!R22</f>
        <v>57100</v>
      </c>
      <c r="S22" s="42">
        <f>'C завтраками| Bed and breakfast'!S22</f>
        <v>55700</v>
      </c>
      <c r="T22" s="42">
        <f>'C завтраками| Bed and breakfast'!T22</f>
        <v>55000</v>
      </c>
      <c r="U22" s="42">
        <f>'C завтраками| Bed and breakfast'!U22</f>
        <v>55700</v>
      </c>
      <c r="V22" s="42">
        <f>'C завтраками| Bed and breakfast'!V22</f>
        <v>55000</v>
      </c>
      <c r="W22" s="42">
        <f>'C завтраками| Bed and breakfast'!W22</f>
        <v>56400</v>
      </c>
      <c r="X22" s="42">
        <f>'C завтраками| Bed and breakfast'!X22</f>
        <v>56400</v>
      </c>
      <c r="Y22" s="42">
        <f>'C завтраками| Bed and breakfast'!Y22</f>
        <v>56400</v>
      </c>
      <c r="Z22" s="42">
        <f>'C завтраками| Bed and breakfast'!Z22</f>
        <v>55000</v>
      </c>
      <c r="AA22" s="42">
        <f>'C завтраками| Bed and breakfast'!AA22</f>
        <v>70200</v>
      </c>
      <c r="AB22" s="42">
        <f>'C завтраками| Bed and breakfast'!AB22</f>
        <v>71100</v>
      </c>
      <c r="AC22" s="42">
        <f>'C завтраками| Bed and breakfast'!AC22</f>
        <v>70200</v>
      </c>
      <c r="AD22" s="42">
        <f>'C завтраками| Bed and breakfast'!AD22</f>
        <v>71100</v>
      </c>
      <c r="AE22" s="42">
        <f>'C завтраками| Bed and breakfast'!AE22</f>
        <v>72000</v>
      </c>
      <c r="AF22" s="42">
        <f>'C завтраками| Bed and breakfast'!AF22</f>
        <v>72900</v>
      </c>
      <c r="AG22" s="42">
        <f>'C завтраками| Bed and breakfast'!AG22</f>
        <v>76100</v>
      </c>
      <c r="AH22" s="42">
        <f>'C завтраками| Bed and breakfast'!AH22</f>
        <v>79300</v>
      </c>
      <c r="AI22" s="42">
        <f>'C завтраками| Bed and breakfast'!AI22</f>
        <v>80900</v>
      </c>
      <c r="AJ22" s="42">
        <f>'C завтраками| Bed and breakfast'!AJ22</f>
        <v>104500</v>
      </c>
      <c r="AK22" s="42">
        <f>'C завтраками| Bed and breakfast'!AK22</f>
        <v>123000</v>
      </c>
      <c r="AL22" s="42">
        <f>'C завтраками| Bed and breakfast'!AL22</f>
        <v>132000</v>
      </c>
      <c r="AM22" s="42">
        <f>'C завтраками| Bed and breakfast'!AM22</f>
        <v>127500</v>
      </c>
      <c r="AN22" s="42">
        <f>'C завтраками| Bed and breakfast'!AN22</f>
        <v>118500</v>
      </c>
      <c r="AO22" s="42">
        <f>'C завтраками| Bed and breakfast'!AO22</f>
        <v>114000</v>
      </c>
      <c r="AP22" s="42">
        <f>'C завтраками| Bed and breakfast'!AP22</f>
        <v>104500</v>
      </c>
      <c r="AQ22" s="42">
        <f>'C завтраками| Bed and breakfast'!AQ22</f>
        <v>104500</v>
      </c>
      <c r="AR22" s="42">
        <f>'C завтраками| Bed and breakfast'!AR22</f>
        <v>74700</v>
      </c>
      <c r="AS22" s="42">
        <f>'C завтраками| Bed and breakfast'!AS22</f>
        <v>76200</v>
      </c>
      <c r="AT22" s="42">
        <f>'C завтраками| Bed and breakfast'!AT22</f>
        <v>74700</v>
      </c>
      <c r="AU22" s="42">
        <f>'C завтраками| Bed and breakfast'!AU22</f>
        <v>74700</v>
      </c>
      <c r="AV22" s="42">
        <f>'C завтраками| Bed and breakfast'!AV22</f>
        <v>76200</v>
      </c>
      <c r="AW22" s="42">
        <f>'C завтраками| Bed and breakfast'!AW22</f>
        <v>89200</v>
      </c>
      <c r="AX22" s="42">
        <f>'C завтраками| Bed and breakfast'!AX22</f>
        <v>89200</v>
      </c>
      <c r="AY22" s="42">
        <f>'C завтраками| Bed and breakfast'!AY22</f>
        <v>89200</v>
      </c>
      <c r="AZ22" s="42">
        <f>'C завтраками| Bed and breakfast'!AZ22</f>
        <v>89200</v>
      </c>
      <c r="BA22" s="42">
        <f>'C завтраками| Bed and breakfast'!BA22</f>
        <v>89200</v>
      </c>
      <c r="BB22" s="42">
        <f>'C завтраками| Bed and breakfast'!BB22</f>
        <v>90200</v>
      </c>
      <c r="BC22" s="42">
        <f>'C завтраками| Bed and breakfast'!BC22</f>
        <v>91700</v>
      </c>
      <c r="BD22" s="42">
        <f>'C завтраками| Bed and breakfast'!BD22</f>
        <v>91700</v>
      </c>
      <c r="BE22" s="42">
        <f>'C завтраками| Bed and breakfast'!BE22</f>
        <v>90200</v>
      </c>
      <c r="BF22" s="42">
        <f>'C завтраками| Bed and breakfast'!BF22</f>
        <v>89200</v>
      </c>
      <c r="BG22" s="42">
        <f>'C завтраками| Bed and breakfast'!BG22</f>
        <v>76200</v>
      </c>
      <c r="BH22" s="42">
        <f>'C завтраками| Bed and breakfast'!BH22</f>
        <v>73200</v>
      </c>
      <c r="BI22" s="42">
        <f>'C завтраками| Bed and breakfast'!BI22</f>
        <v>73200</v>
      </c>
      <c r="BJ22" s="42">
        <f>'C завтраками| Bed and breakfast'!BJ22</f>
        <v>73200</v>
      </c>
      <c r="BK22" s="42">
        <f>'C завтраками| Bed and breakfast'!BK22</f>
        <v>73200</v>
      </c>
    </row>
    <row r="23" spans="1:6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row>
    <row r="24" spans="1:63" ht="18.75" customHeight="1" x14ac:dyDescent="0.2">
      <c r="A24" s="111" t="s">
        <v>100</v>
      </c>
      <c r="B24" s="138">
        <f t="shared" ref="B24" si="0">B4</f>
        <v>45574</v>
      </c>
      <c r="C24" s="138">
        <f t="shared" ref="C24:BK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c r="AA24" s="138">
        <f t="shared" si="1"/>
        <v>45627</v>
      </c>
      <c r="AB24" s="138">
        <f t="shared" si="1"/>
        <v>45633</v>
      </c>
      <c r="AC24" s="138">
        <f t="shared" si="1"/>
        <v>45634</v>
      </c>
      <c r="AD24" s="138">
        <f t="shared" si="1"/>
        <v>45639</v>
      </c>
      <c r="AE24" s="138">
        <f t="shared" si="1"/>
        <v>45642</v>
      </c>
      <c r="AF24" s="138">
        <f t="shared" si="1"/>
        <v>45647</v>
      </c>
      <c r="AG24" s="138">
        <f t="shared" si="1"/>
        <v>45650</v>
      </c>
      <c r="AH24" s="138">
        <f t="shared" si="1"/>
        <v>45653</v>
      </c>
      <c r="AI24" s="138">
        <f t="shared" si="1"/>
        <v>45654</v>
      </c>
      <c r="AJ24" s="138">
        <f t="shared" si="1"/>
        <v>45655</v>
      </c>
      <c r="AK24" s="138">
        <f t="shared" si="1"/>
        <v>45656</v>
      </c>
      <c r="AL24" s="138">
        <f t="shared" si="1"/>
        <v>45657</v>
      </c>
      <c r="AM24" s="138">
        <f t="shared" si="1"/>
        <v>45659</v>
      </c>
      <c r="AN24" s="138">
        <f t="shared" si="1"/>
        <v>45661</v>
      </c>
      <c r="AO24" s="138">
        <f t="shared" si="1"/>
        <v>45662</v>
      </c>
      <c r="AP24" s="138">
        <f t="shared" si="1"/>
        <v>45664</v>
      </c>
      <c r="AQ24" s="138">
        <f t="shared" si="1"/>
        <v>45665</v>
      </c>
      <c r="AR24" s="138">
        <f t="shared" si="1"/>
        <v>45666</v>
      </c>
      <c r="AS24" s="138">
        <f t="shared" si="1"/>
        <v>45674</v>
      </c>
      <c r="AT24" s="138">
        <f t="shared" si="1"/>
        <v>45677</v>
      </c>
      <c r="AU24" s="138">
        <f t="shared" si="1"/>
        <v>45680</v>
      </c>
      <c r="AV24" s="138">
        <f t="shared" si="1"/>
        <v>45683</v>
      </c>
      <c r="AW24" s="138">
        <f t="shared" si="1"/>
        <v>45688</v>
      </c>
      <c r="AX24" s="138">
        <f t="shared" si="1"/>
        <v>45689</v>
      </c>
      <c r="AY24" s="138">
        <f t="shared" si="1"/>
        <v>45695</v>
      </c>
      <c r="AZ24" s="138">
        <f t="shared" si="1"/>
        <v>45697</v>
      </c>
      <c r="BA24" s="138">
        <f t="shared" si="1"/>
        <v>45701</v>
      </c>
      <c r="BB24" s="138">
        <f t="shared" si="1"/>
        <v>45703</v>
      </c>
      <c r="BC24" s="138">
        <f t="shared" si="1"/>
        <v>45705</v>
      </c>
      <c r="BD24" s="138">
        <f t="shared" si="1"/>
        <v>45709</v>
      </c>
      <c r="BE24" s="138">
        <f t="shared" si="1"/>
        <v>45712</v>
      </c>
      <c r="BF24" s="138">
        <f t="shared" si="1"/>
        <v>45713</v>
      </c>
      <c r="BG24" s="138">
        <f t="shared" si="1"/>
        <v>45717</v>
      </c>
      <c r="BH24" s="138">
        <f t="shared" si="1"/>
        <v>45718</v>
      </c>
      <c r="BI24" s="138">
        <f t="shared" si="1"/>
        <v>45727</v>
      </c>
      <c r="BJ24" s="138">
        <f t="shared" si="1"/>
        <v>45732</v>
      </c>
      <c r="BK24" s="138">
        <f t="shared" si="1"/>
        <v>45739</v>
      </c>
    </row>
    <row r="25" spans="1:63" ht="17.25" customHeight="1" x14ac:dyDescent="0.2">
      <c r="A25" s="90" t="s">
        <v>64</v>
      </c>
      <c r="B25" s="138">
        <f t="shared" ref="B25" si="2">B5</f>
        <v>45577</v>
      </c>
      <c r="C25" s="138">
        <f t="shared" ref="C25:BK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c r="AA25" s="138">
        <f t="shared" si="3"/>
        <v>45632</v>
      </c>
      <c r="AB25" s="138">
        <f t="shared" si="3"/>
        <v>45633</v>
      </c>
      <c r="AC25" s="138">
        <f t="shared" si="3"/>
        <v>45638</v>
      </c>
      <c r="AD25" s="138">
        <f t="shared" si="3"/>
        <v>45641</v>
      </c>
      <c r="AE25" s="138">
        <f t="shared" si="3"/>
        <v>45646</v>
      </c>
      <c r="AF25" s="138">
        <f t="shared" si="3"/>
        <v>45649</v>
      </c>
      <c r="AG25" s="138">
        <f t="shared" si="3"/>
        <v>45652</v>
      </c>
      <c r="AH25" s="138">
        <f t="shared" si="3"/>
        <v>45653</v>
      </c>
      <c r="AI25" s="138">
        <f t="shared" si="3"/>
        <v>45654</v>
      </c>
      <c r="AJ25" s="138">
        <f t="shared" si="3"/>
        <v>45655</v>
      </c>
      <c r="AK25" s="138">
        <f t="shared" si="3"/>
        <v>45656</v>
      </c>
      <c r="AL25" s="138">
        <f t="shared" si="3"/>
        <v>45658</v>
      </c>
      <c r="AM25" s="138">
        <f t="shared" si="3"/>
        <v>45660</v>
      </c>
      <c r="AN25" s="138">
        <f t="shared" si="3"/>
        <v>45661</v>
      </c>
      <c r="AO25" s="138">
        <f t="shared" si="3"/>
        <v>45663</v>
      </c>
      <c r="AP25" s="138">
        <f t="shared" si="3"/>
        <v>45664</v>
      </c>
      <c r="AQ25" s="138">
        <f t="shared" si="3"/>
        <v>45665</v>
      </c>
      <c r="AR25" s="138">
        <f t="shared" si="3"/>
        <v>45673</v>
      </c>
      <c r="AS25" s="138">
        <f t="shared" si="3"/>
        <v>45676</v>
      </c>
      <c r="AT25" s="138">
        <f t="shared" si="3"/>
        <v>45679</v>
      </c>
      <c r="AU25" s="138">
        <f t="shared" si="3"/>
        <v>45682</v>
      </c>
      <c r="AV25" s="138">
        <f t="shared" si="3"/>
        <v>45687</v>
      </c>
      <c r="AW25" s="138">
        <f t="shared" si="3"/>
        <v>45688</v>
      </c>
      <c r="AX25" s="138">
        <f t="shared" si="3"/>
        <v>45694</v>
      </c>
      <c r="AY25" s="138">
        <f t="shared" si="3"/>
        <v>45696</v>
      </c>
      <c r="AZ25" s="138">
        <f t="shared" si="3"/>
        <v>45700</v>
      </c>
      <c r="BA25" s="138">
        <f t="shared" si="3"/>
        <v>45702</v>
      </c>
      <c r="BB25" s="138">
        <f t="shared" si="3"/>
        <v>45704</v>
      </c>
      <c r="BC25" s="138">
        <f t="shared" si="3"/>
        <v>45708</v>
      </c>
      <c r="BD25" s="138">
        <f t="shared" si="3"/>
        <v>45711</v>
      </c>
      <c r="BE25" s="138">
        <f t="shared" si="3"/>
        <v>45712</v>
      </c>
      <c r="BF25" s="138">
        <f t="shared" si="3"/>
        <v>45716</v>
      </c>
      <c r="BG25" s="138">
        <f t="shared" si="3"/>
        <v>45717</v>
      </c>
      <c r="BH25" s="138">
        <f t="shared" si="3"/>
        <v>45726</v>
      </c>
      <c r="BI25" s="138">
        <f t="shared" si="3"/>
        <v>45731</v>
      </c>
      <c r="BJ25" s="138">
        <f t="shared" si="3"/>
        <v>45738</v>
      </c>
      <c r="BK25" s="138">
        <f t="shared" si="3"/>
        <v>45747</v>
      </c>
    </row>
    <row r="26" spans="1:6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row>
    <row r="27" spans="1:63" s="50" customFormat="1" x14ac:dyDescent="0.2">
      <c r="A27" s="88">
        <v>1</v>
      </c>
      <c r="B27" s="91">
        <f t="shared" ref="B27" si="4">ROUND(B7*0.82,)</f>
        <v>16072</v>
      </c>
      <c r="C27" s="91">
        <f t="shared" ref="C27:BK27" si="5">ROUND(C7*0.82,)</f>
        <v>11972</v>
      </c>
      <c r="D27" s="91">
        <f t="shared" si="5"/>
        <v>11972</v>
      </c>
      <c r="E27" s="91">
        <f t="shared" si="5"/>
        <v>11972</v>
      </c>
      <c r="F27" s="91">
        <f t="shared" si="5"/>
        <v>11972</v>
      </c>
      <c r="G27" s="91">
        <f t="shared" si="5"/>
        <v>16072</v>
      </c>
      <c r="H27" s="91">
        <f t="shared" si="5"/>
        <v>11972</v>
      </c>
      <c r="I27" s="91">
        <f t="shared" si="5"/>
        <v>13612</v>
      </c>
      <c r="J27" s="91">
        <f t="shared" si="5"/>
        <v>13612</v>
      </c>
      <c r="K27" s="91">
        <f t="shared" si="5"/>
        <v>13612</v>
      </c>
      <c r="L27" s="91">
        <f t="shared" si="5"/>
        <v>13612</v>
      </c>
      <c r="M27" s="91">
        <f t="shared" si="5"/>
        <v>15252</v>
      </c>
      <c r="N27" s="91">
        <f t="shared" si="5"/>
        <v>10250</v>
      </c>
      <c r="O27" s="91">
        <f t="shared" si="5"/>
        <v>8118</v>
      </c>
      <c r="P27" s="91">
        <f t="shared" si="5"/>
        <v>8692</v>
      </c>
      <c r="Q27" s="91">
        <f t="shared" si="5"/>
        <v>8118</v>
      </c>
      <c r="R27" s="91">
        <f t="shared" si="5"/>
        <v>8692</v>
      </c>
      <c r="S27" s="91">
        <f t="shared" si="5"/>
        <v>7544</v>
      </c>
      <c r="T27" s="91">
        <f t="shared" si="5"/>
        <v>6970</v>
      </c>
      <c r="U27" s="91">
        <f t="shared" si="5"/>
        <v>7544</v>
      </c>
      <c r="V27" s="91">
        <f t="shared" si="5"/>
        <v>6970</v>
      </c>
      <c r="W27" s="91">
        <f t="shared" si="5"/>
        <v>8118</v>
      </c>
      <c r="X27" s="91">
        <f t="shared" si="5"/>
        <v>8118</v>
      </c>
      <c r="Y27" s="91">
        <f t="shared" si="5"/>
        <v>8118</v>
      </c>
      <c r="Z27" s="91">
        <f t="shared" si="5"/>
        <v>6970</v>
      </c>
      <c r="AA27" s="91">
        <f t="shared" si="5"/>
        <v>7134</v>
      </c>
      <c r="AB27" s="91">
        <f t="shared" si="5"/>
        <v>7872</v>
      </c>
      <c r="AC27" s="91">
        <f t="shared" si="5"/>
        <v>7134</v>
      </c>
      <c r="AD27" s="91">
        <f t="shared" si="5"/>
        <v>7872</v>
      </c>
      <c r="AE27" s="91">
        <f t="shared" si="5"/>
        <v>8610</v>
      </c>
      <c r="AF27" s="91">
        <f t="shared" si="5"/>
        <v>9348</v>
      </c>
      <c r="AG27" s="91">
        <f t="shared" si="5"/>
        <v>11972</v>
      </c>
      <c r="AH27" s="91">
        <f t="shared" si="5"/>
        <v>14596</v>
      </c>
      <c r="AI27" s="91">
        <f t="shared" si="5"/>
        <v>15908</v>
      </c>
      <c r="AJ27" s="91">
        <f t="shared" si="5"/>
        <v>18450</v>
      </c>
      <c r="AK27" s="91">
        <f t="shared" si="5"/>
        <v>33620</v>
      </c>
      <c r="AL27" s="91">
        <f t="shared" si="5"/>
        <v>41000</v>
      </c>
      <c r="AM27" s="91">
        <f t="shared" si="5"/>
        <v>37310</v>
      </c>
      <c r="AN27" s="91">
        <f t="shared" si="5"/>
        <v>29930</v>
      </c>
      <c r="AO27" s="91">
        <f t="shared" si="5"/>
        <v>26240</v>
      </c>
      <c r="AP27" s="91">
        <f t="shared" si="5"/>
        <v>18450</v>
      </c>
      <c r="AQ27" s="91">
        <f t="shared" si="5"/>
        <v>18450</v>
      </c>
      <c r="AR27" s="91">
        <f t="shared" si="5"/>
        <v>14760</v>
      </c>
      <c r="AS27" s="91">
        <f t="shared" si="5"/>
        <v>15990</v>
      </c>
      <c r="AT27" s="91">
        <f t="shared" si="5"/>
        <v>14760</v>
      </c>
      <c r="AU27" s="91">
        <f t="shared" si="5"/>
        <v>14760</v>
      </c>
      <c r="AV27" s="91">
        <f t="shared" si="5"/>
        <v>15990</v>
      </c>
      <c r="AW27" s="91">
        <f t="shared" si="5"/>
        <v>18450</v>
      </c>
      <c r="AX27" s="91">
        <f t="shared" si="5"/>
        <v>18450</v>
      </c>
      <c r="AY27" s="91">
        <f t="shared" si="5"/>
        <v>18450</v>
      </c>
      <c r="AZ27" s="91">
        <f t="shared" si="5"/>
        <v>18450</v>
      </c>
      <c r="BA27" s="91">
        <f t="shared" si="5"/>
        <v>18450</v>
      </c>
      <c r="BB27" s="91">
        <f t="shared" si="5"/>
        <v>19270</v>
      </c>
      <c r="BC27" s="91">
        <f t="shared" si="5"/>
        <v>20500</v>
      </c>
      <c r="BD27" s="91">
        <f t="shared" si="5"/>
        <v>20500</v>
      </c>
      <c r="BE27" s="91">
        <f t="shared" si="5"/>
        <v>19270</v>
      </c>
      <c r="BF27" s="91">
        <f t="shared" si="5"/>
        <v>18450</v>
      </c>
      <c r="BG27" s="91">
        <f t="shared" si="5"/>
        <v>15990</v>
      </c>
      <c r="BH27" s="91">
        <f t="shared" si="5"/>
        <v>13530</v>
      </c>
      <c r="BI27" s="91">
        <f t="shared" si="5"/>
        <v>13530</v>
      </c>
      <c r="BJ27" s="91">
        <f t="shared" si="5"/>
        <v>13530</v>
      </c>
      <c r="BK27" s="91">
        <f t="shared" si="5"/>
        <v>13530</v>
      </c>
    </row>
    <row r="28" spans="1:63" s="50" customFormat="1" x14ac:dyDescent="0.2">
      <c r="A28" s="88">
        <v>2</v>
      </c>
      <c r="B28" s="91">
        <f t="shared" ref="B28" si="6">ROUND(B8*0.82,)</f>
        <v>17302</v>
      </c>
      <c r="C28" s="91">
        <f t="shared" ref="C28:BK28" si="7">ROUND(C8*0.82,)</f>
        <v>13202</v>
      </c>
      <c r="D28" s="91">
        <f t="shared" si="7"/>
        <v>13202</v>
      </c>
      <c r="E28" s="91">
        <f t="shared" si="7"/>
        <v>13202</v>
      </c>
      <c r="F28" s="91">
        <f t="shared" si="7"/>
        <v>13202</v>
      </c>
      <c r="G28" s="91">
        <f t="shared" si="7"/>
        <v>17302</v>
      </c>
      <c r="H28" s="91">
        <f t="shared" si="7"/>
        <v>13202</v>
      </c>
      <c r="I28" s="91">
        <f t="shared" si="7"/>
        <v>14842</v>
      </c>
      <c r="J28" s="91">
        <f t="shared" si="7"/>
        <v>14842</v>
      </c>
      <c r="K28" s="91">
        <f t="shared" si="7"/>
        <v>14842</v>
      </c>
      <c r="L28" s="91">
        <f t="shared" si="7"/>
        <v>14842</v>
      </c>
      <c r="M28" s="91">
        <f t="shared" si="7"/>
        <v>16482</v>
      </c>
      <c r="N28" s="91">
        <f t="shared" si="7"/>
        <v>11480</v>
      </c>
      <c r="O28" s="91">
        <f t="shared" si="7"/>
        <v>9348</v>
      </c>
      <c r="P28" s="91">
        <f t="shared" si="7"/>
        <v>9922</v>
      </c>
      <c r="Q28" s="91">
        <f t="shared" si="7"/>
        <v>9348</v>
      </c>
      <c r="R28" s="91">
        <f t="shared" si="7"/>
        <v>9922</v>
      </c>
      <c r="S28" s="91">
        <f t="shared" si="7"/>
        <v>8774</v>
      </c>
      <c r="T28" s="91">
        <f t="shared" si="7"/>
        <v>8200</v>
      </c>
      <c r="U28" s="91">
        <f t="shared" si="7"/>
        <v>8774</v>
      </c>
      <c r="V28" s="91">
        <f t="shared" si="7"/>
        <v>8200</v>
      </c>
      <c r="W28" s="91">
        <f t="shared" si="7"/>
        <v>9348</v>
      </c>
      <c r="X28" s="91">
        <f t="shared" si="7"/>
        <v>9348</v>
      </c>
      <c r="Y28" s="91">
        <f t="shared" si="7"/>
        <v>9348</v>
      </c>
      <c r="Z28" s="91">
        <f t="shared" si="7"/>
        <v>8200</v>
      </c>
      <c r="AA28" s="91">
        <f t="shared" si="7"/>
        <v>8364</v>
      </c>
      <c r="AB28" s="91">
        <f t="shared" si="7"/>
        <v>9102</v>
      </c>
      <c r="AC28" s="91">
        <f t="shared" si="7"/>
        <v>8364</v>
      </c>
      <c r="AD28" s="91">
        <f t="shared" si="7"/>
        <v>9102</v>
      </c>
      <c r="AE28" s="91">
        <f t="shared" si="7"/>
        <v>9840</v>
      </c>
      <c r="AF28" s="91">
        <f t="shared" si="7"/>
        <v>10578</v>
      </c>
      <c r="AG28" s="91">
        <f t="shared" si="7"/>
        <v>13202</v>
      </c>
      <c r="AH28" s="91">
        <f t="shared" si="7"/>
        <v>15826</v>
      </c>
      <c r="AI28" s="91">
        <f t="shared" si="7"/>
        <v>17138</v>
      </c>
      <c r="AJ28" s="91">
        <f t="shared" si="7"/>
        <v>20090</v>
      </c>
      <c r="AK28" s="91">
        <f t="shared" si="7"/>
        <v>35260</v>
      </c>
      <c r="AL28" s="91">
        <f t="shared" si="7"/>
        <v>42640</v>
      </c>
      <c r="AM28" s="91">
        <f t="shared" si="7"/>
        <v>38950</v>
      </c>
      <c r="AN28" s="91">
        <f t="shared" si="7"/>
        <v>31570</v>
      </c>
      <c r="AO28" s="91">
        <f t="shared" si="7"/>
        <v>27880</v>
      </c>
      <c r="AP28" s="91">
        <f t="shared" si="7"/>
        <v>20090</v>
      </c>
      <c r="AQ28" s="91">
        <f t="shared" si="7"/>
        <v>20090</v>
      </c>
      <c r="AR28" s="91">
        <f t="shared" si="7"/>
        <v>16154</v>
      </c>
      <c r="AS28" s="91">
        <f t="shared" si="7"/>
        <v>17384</v>
      </c>
      <c r="AT28" s="91">
        <f t="shared" si="7"/>
        <v>16154</v>
      </c>
      <c r="AU28" s="91">
        <f t="shared" si="7"/>
        <v>16154</v>
      </c>
      <c r="AV28" s="91">
        <f t="shared" si="7"/>
        <v>17384</v>
      </c>
      <c r="AW28" s="91">
        <f t="shared" si="7"/>
        <v>19844</v>
      </c>
      <c r="AX28" s="91">
        <f t="shared" si="7"/>
        <v>19844</v>
      </c>
      <c r="AY28" s="91">
        <f t="shared" si="7"/>
        <v>19844</v>
      </c>
      <c r="AZ28" s="91">
        <f t="shared" si="7"/>
        <v>19844</v>
      </c>
      <c r="BA28" s="91">
        <f t="shared" si="7"/>
        <v>19844</v>
      </c>
      <c r="BB28" s="91">
        <f t="shared" si="7"/>
        <v>20664</v>
      </c>
      <c r="BC28" s="91">
        <f t="shared" si="7"/>
        <v>21894</v>
      </c>
      <c r="BD28" s="91">
        <f t="shared" si="7"/>
        <v>21894</v>
      </c>
      <c r="BE28" s="91">
        <f t="shared" si="7"/>
        <v>20664</v>
      </c>
      <c r="BF28" s="91">
        <f t="shared" si="7"/>
        <v>19844</v>
      </c>
      <c r="BG28" s="91">
        <f t="shared" si="7"/>
        <v>17384</v>
      </c>
      <c r="BH28" s="91">
        <f t="shared" si="7"/>
        <v>14924</v>
      </c>
      <c r="BI28" s="91">
        <f t="shared" si="7"/>
        <v>14924</v>
      </c>
      <c r="BJ28" s="91">
        <f t="shared" si="7"/>
        <v>14924</v>
      </c>
      <c r="BK28" s="91">
        <f t="shared" si="7"/>
        <v>14924</v>
      </c>
    </row>
    <row r="29" spans="1:63" s="50" customFormat="1" x14ac:dyDescent="0.2">
      <c r="A29" s="42" t="s">
        <v>240</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row>
    <row r="30" spans="1:63" s="50" customFormat="1" x14ac:dyDescent="0.2">
      <c r="A30" s="187">
        <v>1</v>
      </c>
      <c r="B30" s="91">
        <f t="shared" ref="B30" si="8">ROUND(B10*0.82,)</f>
        <v>16892</v>
      </c>
      <c r="C30" s="91">
        <f t="shared" ref="C30:BK30" si="9">ROUND(C10*0.82,)</f>
        <v>12792</v>
      </c>
      <c r="D30" s="91">
        <f t="shared" si="9"/>
        <v>12792</v>
      </c>
      <c r="E30" s="91">
        <f t="shared" si="9"/>
        <v>12792</v>
      </c>
      <c r="F30" s="91">
        <f t="shared" si="9"/>
        <v>12792</v>
      </c>
      <c r="G30" s="91">
        <f t="shared" si="9"/>
        <v>16892</v>
      </c>
      <c r="H30" s="91">
        <f t="shared" si="9"/>
        <v>12792</v>
      </c>
      <c r="I30" s="91">
        <f t="shared" si="9"/>
        <v>14432</v>
      </c>
      <c r="J30" s="91">
        <f t="shared" si="9"/>
        <v>14432</v>
      </c>
      <c r="K30" s="91">
        <f t="shared" si="9"/>
        <v>14432</v>
      </c>
      <c r="L30" s="91">
        <f t="shared" si="9"/>
        <v>14432</v>
      </c>
      <c r="M30" s="91">
        <f t="shared" si="9"/>
        <v>16072</v>
      </c>
      <c r="N30" s="91">
        <f t="shared" si="9"/>
        <v>11070</v>
      </c>
      <c r="O30" s="91">
        <f t="shared" si="9"/>
        <v>8938</v>
      </c>
      <c r="P30" s="91">
        <f t="shared" si="9"/>
        <v>9512</v>
      </c>
      <c r="Q30" s="91">
        <f t="shared" si="9"/>
        <v>8938</v>
      </c>
      <c r="R30" s="91">
        <f t="shared" si="9"/>
        <v>9512</v>
      </c>
      <c r="S30" s="91">
        <f t="shared" si="9"/>
        <v>8364</v>
      </c>
      <c r="T30" s="91">
        <f t="shared" si="9"/>
        <v>7790</v>
      </c>
      <c r="U30" s="91">
        <f t="shared" si="9"/>
        <v>8364</v>
      </c>
      <c r="V30" s="91">
        <f t="shared" si="9"/>
        <v>7790</v>
      </c>
      <c r="W30" s="91">
        <f t="shared" si="9"/>
        <v>8938</v>
      </c>
      <c r="X30" s="91">
        <f t="shared" si="9"/>
        <v>8938</v>
      </c>
      <c r="Y30" s="91">
        <f t="shared" si="9"/>
        <v>8938</v>
      </c>
      <c r="Z30" s="91">
        <f t="shared" si="9"/>
        <v>7790</v>
      </c>
      <c r="AA30" s="91">
        <f t="shared" si="9"/>
        <v>7954</v>
      </c>
      <c r="AB30" s="91">
        <f t="shared" si="9"/>
        <v>8692</v>
      </c>
      <c r="AC30" s="91">
        <f t="shared" si="9"/>
        <v>7954</v>
      </c>
      <c r="AD30" s="91">
        <f t="shared" si="9"/>
        <v>8692</v>
      </c>
      <c r="AE30" s="91">
        <f t="shared" si="9"/>
        <v>9430</v>
      </c>
      <c r="AF30" s="91">
        <f t="shared" si="9"/>
        <v>10168</v>
      </c>
      <c r="AG30" s="91">
        <f t="shared" si="9"/>
        <v>12792</v>
      </c>
      <c r="AH30" s="91">
        <f t="shared" si="9"/>
        <v>15416</v>
      </c>
      <c r="AI30" s="91">
        <f t="shared" si="9"/>
        <v>16728</v>
      </c>
      <c r="AJ30" s="91">
        <f t="shared" si="9"/>
        <v>20090</v>
      </c>
      <c r="AK30" s="91">
        <f t="shared" si="9"/>
        <v>35260</v>
      </c>
      <c r="AL30" s="91">
        <f t="shared" si="9"/>
        <v>42640</v>
      </c>
      <c r="AM30" s="91">
        <f t="shared" si="9"/>
        <v>38950</v>
      </c>
      <c r="AN30" s="91">
        <f t="shared" si="9"/>
        <v>31570</v>
      </c>
      <c r="AO30" s="91">
        <f t="shared" si="9"/>
        <v>27880</v>
      </c>
      <c r="AP30" s="91">
        <f t="shared" si="9"/>
        <v>20090</v>
      </c>
      <c r="AQ30" s="91">
        <f t="shared" si="9"/>
        <v>20090</v>
      </c>
      <c r="AR30" s="91">
        <f t="shared" si="9"/>
        <v>16400</v>
      </c>
      <c r="AS30" s="91">
        <f t="shared" si="9"/>
        <v>17630</v>
      </c>
      <c r="AT30" s="91">
        <f t="shared" si="9"/>
        <v>16400</v>
      </c>
      <c r="AU30" s="91">
        <f t="shared" si="9"/>
        <v>16400</v>
      </c>
      <c r="AV30" s="91">
        <f t="shared" si="9"/>
        <v>17630</v>
      </c>
      <c r="AW30" s="91">
        <f t="shared" si="9"/>
        <v>20090</v>
      </c>
      <c r="AX30" s="91">
        <f t="shared" si="9"/>
        <v>20090</v>
      </c>
      <c r="AY30" s="91">
        <f t="shared" si="9"/>
        <v>20090</v>
      </c>
      <c r="AZ30" s="91">
        <f t="shared" si="9"/>
        <v>20090</v>
      </c>
      <c r="BA30" s="91">
        <f t="shared" si="9"/>
        <v>20090</v>
      </c>
      <c r="BB30" s="91">
        <f t="shared" si="9"/>
        <v>20910</v>
      </c>
      <c r="BC30" s="91">
        <f t="shared" si="9"/>
        <v>22140</v>
      </c>
      <c r="BD30" s="91">
        <f t="shared" si="9"/>
        <v>22140</v>
      </c>
      <c r="BE30" s="91">
        <f t="shared" si="9"/>
        <v>20910</v>
      </c>
      <c r="BF30" s="91">
        <f t="shared" si="9"/>
        <v>20090</v>
      </c>
      <c r="BG30" s="91">
        <f t="shared" si="9"/>
        <v>17630</v>
      </c>
      <c r="BH30" s="91">
        <f t="shared" si="9"/>
        <v>15170</v>
      </c>
      <c r="BI30" s="91">
        <f t="shared" si="9"/>
        <v>15170</v>
      </c>
      <c r="BJ30" s="91">
        <f t="shared" si="9"/>
        <v>15170</v>
      </c>
      <c r="BK30" s="91">
        <f t="shared" si="9"/>
        <v>15170</v>
      </c>
    </row>
    <row r="31" spans="1:63" s="50" customFormat="1" x14ac:dyDescent="0.2">
      <c r="A31" s="187">
        <v>2</v>
      </c>
      <c r="B31" s="91">
        <f t="shared" ref="B31" si="10">ROUND(B11*0.82,)</f>
        <v>18122</v>
      </c>
      <c r="C31" s="91">
        <f t="shared" ref="C31:BK31" si="11">ROUND(C11*0.82,)</f>
        <v>14022</v>
      </c>
      <c r="D31" s="91">
        <f t="shared" si="11"/>
        <v>14022</v>
      </c>
      <c r="E31" s="91">
        <f t="shared" si="11"/>
        <v>14022</v>
      </c>
      <c r="F31" s="91">
        <f t="shared" si="11"/>
        <v>14022</v>
      </c>
      <c r="G31" s="91">
        <f t="shared" si="11"/>
        <v>18122</v>
      </c>
      <c r="H31" s="91">
        <f t="shared" si="11"/>
        <v>14022</v>
      </c>
      <c r="I31" s="91">
        <f t="shared" si="11"/>
        <v>15662</v>
      </c>
      <c r="J31" s="91">
        <f t="shared" si="11"/>
        <v>15662</v>
      </c>
      <c r="K31" s="91">
        <f t="shared" si="11"/>
        <v>15662</v>
      </c>
      <c r="L31" s="91">
        <f t="shared" si="11"/>
        <v>15662</v>
      </c>
      <c r="M31" s="91">
        <f t="shared" si="11"/>
        <v>17302</v>
      </c>
      <c r="N31" s="91">
        <f t="shared" si="11"/>
        <v>12300</v>
      </c>
      <c r="O31" s="91">
        <f t="shared" si="11"/>
        <v>10168</v>
      </c>
      <c r="P31" s="91">
        <f t="shared" si="11"/>
        <v>10742</v>
      </c>
      <c r="Q31" s="91">
        <f t="shared" si="11"/>
        <v>10168</v>
      </c>
      <c r="R31" s="91">
        <f t="shared" si="11"/>
        <v>10742</v>
      </c>
      <c r="S31" s="91">
        <f t="shared" si="11"/>
        <v>9594</v>
      </c>
      <c r="T31" s="91">
        <f t="shared" si="11"/>
        <v>9020</v>
      </c>
      <c r="U31" s="91">
        <f t="shared" si="11"/>
        <v>9594</v>
      </c>
      <c r="V31" s="91">
        <f t="shared" si="11"/>
        <v>9020</v>
      </c>
      <c r="W31" s="91">
        <f t="shared" si="11"/>
        <v>10168</v>
      </c>
      <c r="X31" s="91">
        <f t="shared" si="11"/>
        <v>10168</v>
      </c>
      <c r="Y31" s="91">
        <f t="shared" si="11"/>
        <v>10168</v>
      </c>
      <c r="Z31" s="91">
        <f t="shared" si="11"/>
        <v>9020</v>
      </c>
      <c r="AA31" s="91">
        <f t="shared" si="11"/>
        <v>9184</v>
      </c>
      <c r="AB31" s="91">
        <f t="shared" si="11"/>
        <v>9922</v>
      </c>
      <c r="AC31" s="91">
        <f t="shared" si="11"/>
        <v>9184</v>
      </c>
      <c r="AD31" s="91">
        <f t="shared" si="11"/>
        <v>9922</v>
      </c>
      <c r="AE31" s="91">
        <f t="shared" si="11"/>
        <v>10660</v>
      </c>
      <c r="AF31" s="91">
        <f t="shared" si="11"/>
        <v>11398</v>
      </c>
      <c r="AG31" s="91">
        <f t="shared" si="11"/>
        <v>14022</v>
      </c>
      <c r="AH31" s="91">
        <f t="shared" si="11"/>
        <v>16646</v>
      </c>
      <c r="AI31" s="91">
        <f t="shared" si="11"/>
        <v>17958</v>
      </c>
      <c r="AJ31" s="91">
        <f t="shared" si="11"/>
        <v>21730</v>
      </c>
      <c r="AK31" s="91">
        <f t="shared" si="11"/>
        <v>36900</v>
      </c>
      <c r="AL31" s="91">
        <f t="shared" si="11"/>
        <v>44280</v>
      </c>
      <c r="AM31" s="91">
        <f t="shared" si="11"/>
        <v>40590</v>
      </c>
      <c r="AN31" s="91">
        <f t="shared" si="11"/>
        <v>33210</v>
      </c>
      <c r="AO31" s="91">
        <f t="shared" si="11"/>
        <v>29520</v>
      </c>
      <c r="AP31" s="91">
        <f t="shared" si="11"/>
        <v>21730</v>
      </c>
      <c r="AQ31" s="91">
        <f t="shared" si="11"/>
        <v>21730</v>
      </c>
      <c r="AR31" s="91">
        <f t="shared" si="11"/>
        <v>17794</v>
      </c>
      <c r="AS31" s="91">
        <f t="shared" si="11"/>
        <v>19024</v>
      </c>
      <c r="AT31" s="91">
        <f t="shared" si="11"/>
        <v>17794</v>
      </c>
      <c r="AU31" s="91">
        <f t="shared" si="11"/>
        <v>17794</v>
      </c>
      <c r="AV31" s="91">
        <f t="shared" si="11"/>
        <v>19024</v>
      </c>
      <c r="AW31" s="91">
        <f t="shared" si="11"/>
        <v>21484</v>
      </c>
      <c r="AX31" s="91">
        <f t="shared" si="11"/>
        <v>21484</v>
      </c>
      <c r="AY31" s="91">
        <f t="shared" si="11"/>
        <v>21484</v>
      </c>
      <c r="AZ31" s="91">
        <f t="shared" si="11"/>
        <v>21484</v>
      </c>
      <c r="BA31" s="91">
        <f t="shared" si="11"/>
        <v>21484</v>
      </c>
      <c r="BB31" s="91">
        <f t="shared" si="11"/>
        <v>22304</v>
      </c>
      <c r="BC31" s="91">
        <f t="shared" si="11"/>
        <v>23534</v>
      </c>
      <c r="BD31" s="91">
        <f t="shared" si="11"/>
        <v>23534</v>
      </c>
      <c r="BE31" s="91">
        <f t="shared" si="11"/>
        <v>22304</v>
      </c>
      <c r="BF31" s="91">
        <f t="shared" si="11"/>
        <v>21484</v>
      </c>
      <c r="BG31" s="91">
        <f t="shared" si="11"/>
        <v>19024</v>
      </c>
      <c r="BH31" s="91">
        <f t="shared" si="11"/>
        <v>16564</v>
      </c>
      <c r="BI31" s="91">
        <f t="shared" si="11"/>
        <v>16564</v>
      </c>
      <c r="BJ31" s="91">
        <f t="shared" si="11"/>
        <v>16564</v>
      </c>
      <c r="BK31" s="91">
        <f t="shared" si="11"/>
        <v>16564</v>
      </c>
    </row>
    <row r="32" spans="1:63"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63" s="50" customFormat="1" x14ac:dyDescent="0.2">
      <c r="A33" s="88">
        <f>A27</f>
        <v>1</v>
      </c>
      <c r="B33" s="91">
        <f t="shared" ref="B33" si="12">ROUND(B13*0.82,)</f>
        <v>17712</v>
      </c>
      <c r="C33" s="91">
        <f t="shared" ref="C33:BK33" si="13">ROUND(C13*0.82,)</f>
        <v>13612</v>
      </c>
      <c r="D33" s="91">
        <f t="shared" si="13"/>
        <v>13612</v>
      </c>
      <c r="E33" s="91">
        <f t="shared" si="13"/>
        <v>13612</v>
      </c>
      <c r="F33" s="91">
        <f t="shared" si="13"/>
        <v>13612</v>
      </c>
      <c r="G33" s="91">
        <f t="shared" si="13"/>
        <v>17712</v>
      </c>
      <c r="H33" s="91">
        <f t="shared" si="13"/>
        <v>13612</v>
      </c>
      <c r="I33" s="91">
        <f t="shared" si="13"/>
        <v>15252</v>
      </c>
      <c r="J33" s="91">
        <f t="shared" si="13"/>
        <v>15252</v>
      </c>
      <c r="K33" s="91">
        <f t="shared" si="13"/>
        <v>15252</v>
      </c>
      <c r="L33" s="91">
        <f t="shared" si="13"/>
        <v>15252</v>
      </c>
      <c r="M33" s="91">
        <f t="shared" si="13"/>
        <v>16892</v>
      </c>
      <c r="N33" s="91">
        <f t="shared" si="13"/>
        <v>11890</v>
      </c>
      <c r="O33" s="91">
        <f t="shared" si="13"/>
        <v>9758</v>
      </c>
      <c r="P33" s="91">
        <f t="shared" si="13"/>
        <v>10332</v>
      </c>
      <c r="Q33" s="91">
        <f t="shared" si="13"/>
        <v>9758</v>
      </c>
      <c r="R33" s="91">
        <f t="shared" si="13"/>
        <v>10332</v>
      </c>
      <c r="S33" s="91">
        <f t="shared" si="13"/>
        <v>9184</v>
      </c>
      <c r="T33" s="91">
        <f t="shared" si="13"/>
        <v>8610</v>
      </c>
      <c r="U33" s="91">
        <f t="shared" si="13"/>
        <v>9184</v>
      </c>
      <c r="V33" s="91">
        <f t="shared" si="13"/>
        <v>8610</v>
      </c>
      <c r="W33" s="91">
        <f t="shared" si="13"/>
        <v>9758</v>
      </c>
      <c r="X33" s="91">
        <f t="shared" si="13"/>
        <v>9758</v>
      </c>
      <c r="Y33" s="91">
        <f t="shared" si="13"/>
        <v>9758</v>
      </c>
      <c r="Z33" s="91">
        <f t="shared" si="13"/>
        <v>8610</v>
      </c>
      <c r="AA33" s="91">
        <f t="shared" si="13"/>
        <v>8774</v>
      </c>
      <c r="AB33" s="91">
        <f t="shared" si="13"/>
        <v>9512</v>
      </c>
      <c r="AC33" s="91">
        <f t="shared" si="13"/>
        <v>8774</v>
      </c>
      <c r="AD33" s="91">
        <f t="shared" si="13"/>
        <v>9512</v>
      </c>
      <c r="AE33" s="91">
        <f t="shared" si="13"/>
        <v>10250</v>
      </c>
      <c r="AF33" s="91">
        <f t="shared" si="13"/>
        <v>10988</v>
      </c>
      <c r="AG33" s="91">
        <f t="shared" si="13"/>
        <v>13612</v>
      </c>
      <c r="AH33" s="91">
        <f t="shared" si="13"/>
        <v>16236</v>
      </c>
      <c r="AI33" s="91">
        <f t="shared" si="13"/>
        <v>17548</v>
      </c>
      <c r="AJ33" s="91">
        <f t="shared" si="13"/>
        <v>20910</v>
      </c>
      <c r="AK33" s="91">
        <f t="shared" si="13"/>
        <v>36080</v>
      </c>
      <c r="AL33" s="91">
        <f t="shared" si="13"/>
        <v>43460</v>
      </c>
      <c r="AM33" s="91">
        <f t="shared" si="13"/>
        <v>39770</v>
      </c>
      <c r="AN33" s="91">
        <f t="shared" si="13"/>
        <v>32390</v>
      </c>
      <c r="AO33" s="91">
        <f t="shared" si="13"/>
        <v>28700</v>
      </c>
      <c r="AP33" s="91">
        <f t="shared" si="13"/>
        <v>20910</v>
      </c>
      <c r="AQ33" s="91">
        <f t="shared" si="13"/>
        <v>20910</v>
      </c>
      <c r="AR33" s="91">
        <f t="shared" si="13"/>
        <v>17220</v>
      </c>
      <c r="AS33" s="91">
        <f t="shared" si="13"/>
        <v>18450</v>
      </c>
      <c r="AT33" s="91">
        <f t="shared" si="13"/>
        <v>17220</v>
      </c>
      <c r="AU33" s="91">
        <f t="shared" si="13"/>
        <v>17220</v>
      </c>
      <c r="AV33" s="91">
        <f t="shared" si="13"/>
        <v>18450</v>
      </c>
      <c r="AW33" s="91">
        <f t="shared" si="13"/>
        <v>20910</v>
      </c>
      <c r="AX33" s="91">
        <f t="shared" si="13"/>
        <v>20910</v>
      </c>
      <c r="AY33" s="91">
        <f t="shared" si="13"/>
        <v>20910</v>
      </c>
      <c r="AZ33" s="91">
        <f t="shared" si="13"/>
        <v>20910</v>
      </c>
      <c r="BA33" s="91">
        <f t="shared" si="13"/>
        <v>20910</v>
      </c>
      <c r="BB33" s="91">
        <f t="shared" si="13"/>
        <v>21730</v>
      </c>
      <c r="BC33" s="91">
        <f t="shared" si="13"/>
        <v>22960</v>
      </c>
      <c r="BD33" s="91">
        <f t="shared" si="13"/>
        <v>22960</v>
      </c>
      <c r="BE33" s="91">
        <f t="shared" si="13"/>
        <v>21730</v>
      </c>
      <c r="BF33" s="91">
        <f t="shared" si="13"/>
        <v>20910</v>
      </c>
      <c r="BG33" s="91">
        <f t="shared" si="13"/>
        <v>18450</v>
      </c>
      <c r="BH33" s="91">
        <f t="shared" si="13"/>
        <v>15990</v>
      </c>
      <c r="BI33" s="91">
        <f t="shared" si="13"/>
        <v>15990</v>
      </c>
      <c r="BJ33" s="91">
        <f t="shared" si="13"/>
        <v>15990</v>
      </c>
      <c r="BK33" s="91">
        <f t="shared" si="13"/>
        <v>15990</v>
      </c>
    </row>
    <row r="34" spans="1:63" s="50" customFormat="1" x14ac:dyDescent="0.2">
      <c r="A34" s="88">
        <f>A28</f>
        <v>2</v>
      </c>
      <c r="B34" s="91">
        <f t="shared" ref="B34" si="14">ROUND(B14*0.82,)</f>
        <v>18942</v>
      </c>
      <c r="C34" s="91">
        <f t="shared" ref="C34:BK34" si="15">ROUND(C14*0.82,)</f>
        <v>14842</v>
      </c>
      <c r="D34" s="91">
        <f t="shared" si="15"/>
        <v>14842</v>
      </c>
      <c r="E34" s="91">
        <f t="shared" si="15"/>
        <v>14842</v>
      </c>
      <c r="F34" s="91">
        <f t="shared" si="15"/>
        <v>14842</v>
      </c>
      <c r="G34" s="91">
        <f t="shared" si="15"/>
        <v>18942</v>
      </c>
      <c r="H34" s="91">
        <f t="shared" si="15"/>
        <v>14842</v>
      </c>
      <c r="I34" s="91">
        <f t="shared" si="15"/>
        <v>16482</v>
      </c>
      <c r="J34" s="91">
        <f t="shared" si="15"/>
        <v>16482</v>
      </c>
      <c r="K34" s="91">
        <f t="shared" si="15"/>
        <v>16482</v>
      </c>
      <c r="L34" s="91">
        <f t="shared" si="15"/>
        <v>16482</v>
      </c>
      <c r="M34" s="91">
        <f t="shared" si="15"/>
        <v>18122</v>
      </c>
      <c r="N34" s="91">
        <f t="shared" si="15"/>
        <v>13120</v>
      </c>
      <c r="O34" s="91">
        <f t="shared" si="15"/>
        <v>10988</v>
      </c>
      <c r="P34" s="91">
        <f t="shared" si="15"/>
        <v>11562</v>
      </c>
      <c r="Q34" s="91">
        <f t="shared" si="15"/>
        <v>10988</v>
      </c>
      <c r="R34" s="91">
        <f t="shared" si="15"/>
        <v>11562</v>
      </c>
      <c r="S34" s="91">
        <f t="shared" si="15"/>
        <v>10414</v>
      </c>
      <c r="T34" s="91">
        <f t="shared" si="15"/>
        <v>9840</v>
      </c>
      <c r="U34" s="91">
        <f t="shared" si="15"/>
        <v>10414</v>
      </c>
      <c r="V34" s="91">
        <f t="shared" si="15"/>
        <v>9840</v>
      </c>
      <c r="W34" s="91">
        <f t="shared" si="15"/>
        <v>10988</v>
      </c>
      <c r="X34" s="91">
        <f t="shared" si="15"/>
        <v>10988</v>
      </c>
      <c r="Y34" s="91">
        <f t="shared" si="15"/>
        <v>10988</v>
      </c>
      <c r="Z34" s="91">
        <f t="shared" si="15"/>
        <v>9840</v>
      </c>
      <c r="AA34" s="91">
        <f t="shared" si="15"/>
        <v>10004</v>
      </c>
      <c r="AB34" s="91">
        <f t="shared" si="15"/>
        <v>10742</v>
      </c>
      <c r="AC34" s="91">
        <f t="shared" si="15"/>
        <v>10004</v>
      </c>
      <c r="AD34" s="91">
        <f t="shared" si="15"/>
        <v>10742</v>
      </c>
      <c r="AE34" s="91">
        <f t="shared" si="15"/>
        <v>11480</v>
      </c>
      <c r="AF34" s="91">
        <f t="shared" si="15"/>
        <v>12218</v>
      </c>
      <c r="AG34" s="91">
        <f t="shared" si="15"/>
        <v>14842</v>
      </c>
      <c r="AH34" s="91">
        <f t="shared" si="15"/>
        <v>17466</v>
      </c>
      <c r="AI34" s="91">
        <f t="shared" si="15"/>
        <v>18778</v>
      </c>
      <c r="AJ34" s="91">
        <f t="shared" si="15"/>
        <v>22550</v>
      </c>
      <c r="AK34" s="91">
        <f t="shared" si="15"/>
        <v>37720</v>
      </c>
      <c r="AL34" s="91">
        <f t="shared" si="15"/>
        <v>45100</v>
      </c>
      <c r="AM34" s="91">
        <f t="shared" si="15"/>
        <v>41410</v>
      </c>
      <c r="AN34" s="91">
        <f t="shared" si="15"/>
        <v>34030</v>
      </c>
      <c r="AO34" s="91">
        <f t="shared" si="15"/>
        <v>30340</v>
      </c>
      <c r="AP34" s="91">
        <f t="shared" si="15"/>
        <v>22550</v>
      </c>
      <c r="AQ34" s="91">
        <f t="shared" si="15"/>
        <v>22550</v>
      </c>
      <c r="AR34" s="91">
        <f t="shared" si="15"/>
        <v>18614</v>
      </c>
      <c r="AS34" s="91">
        <f t="shared" si="15"/>
        <v>19844</v>
      </c>
      <c r="AT34" s="91">
        <f t="shared" si="15"/>
        <v>18614</v>
      </c>
      <c r="AU34" s="91">
        <f t="shared" si="15"/>
        <v>18614</v>
      </c>
      <c r="AV34" s="91">
        <f t="shared" si="15"/>
        <v>19844</v>
      </c>
      <c r="AW34" s="91">
        <f t="shared" si="15"/>
        <v>22304</v>
      </c>
      <c r="AX34" s="91">
        <f t="shared" si="15"/>
        <v>22304</v>
      </c>
      <c r="AY34" s="91">
        <f t="shared" si="15"/>
        <v>22304</v>
      </c>
      <c r="AZ34" s="91">
        <f t="shared" si="15"/>
        <v>22304</v>
      </c>
      <c r="BA34" s="91">
        <f t="shared" si="15"/>
        <v>22304</v>
      </c>
      <c r="BB34" s="91">
        <f t="shared" si="15"/>
        <v>23124</v>
      </c>
      <c r="BC34" s="91">
        <f t="shared" si="15"/>
        <v>24354</v>
      </c>
      <c r="BD34" s="91">
        <f t="shared" si="15"/>
        <v>24354</v>
      </c>
      <c r="BE34" s="91">
        <f t="shared" si="15"/>
        <v>23124</v>
      </c>
      <c r="BF34" s="91">
        <f t="shared" si="15"/>
        <v>22304</v>
      </c>
      <c r="BG34" s="91">
        <f t="shared" si="15"/>
        <v>19844</v>
      </c>
      <c r="BH34" s="91">
        <f t="shared" si="15"/>
        <v>17384</v>
      </c>
      <c r="BI34" s="91">
        <f t="shared" si="15"/>
        <v>17384</v>
      </c>
      <c r="BJ34" s="91">
        <f t="shared" si="15"/>
        <v>17384</v>
      </c>
      <c r="BK34" s="91">
        <f t="shared" si="15"/>
        <v>17384</v>
      </c>
    </row>
    <row r="35" spans="1:63"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63" s="50" customFormat="1" x14ac:dyDescent="0.2">
      <c r="A36" s="88">
        <f>A27</f>
        <v>1</v>
      </c>
      <c r="B36" s="91">
        <f t="shared" ref="B36" si="16">ROUND(B16*0.82,)</f>
        <v>18942</v>
      </c>
      <c r="C36" s="91">
        <f t="shared" ref="C36:BK36" si="17">ROUND(C16*0.82,)</f>
        <v>14842</v>
      </c>
      <c r="D36" s="91">
        <f t="shared" si="17"/>
        <v>14842</v>
      </c>
      <c r="E36" s="91">
        <f t="shared" si="17"/>
        <v>14842</v>
      </c>
      <c r="F36" s="91">
        <f t="shared" si="17"/>
        <v>14842</v>
      </c>
      <c r="G36" s="91">
        <f t="shared" si="17"/>
        <v>18942</v>
      </c>
      <c r="H36" s="91">
        <f t="shared" si="17"/>
        <v>14842</v>
      </c>
      <c r="I36" s="91">
        <f t="shared" si="17"/>
        <v>16482</v>
      </c>
      <c r="J36" s="91">
        <f t="shared" si="17"/>
        <v>16482</v>
      </c>
      <c r="K36" s="91">
        <f t="shared" si="17"/>
        <v>16482</v>
      </c>
      <c r="L36" s="91">
        <f t="shared" si="17"/>
        <v>16482</v>
      </c>
      <c r="M36" s="91">
        <f t="shared" si="17"/>
        <v>18122</v>
      </c>
      <c r="N36" s="91">
        <f t="shared" si="17"/>
        <v>13120</v>
      </c>
      <c r="O36" s="91">
        <f t="shared" si="17"/>
        <v>10988</v>
      </c>
      <c r="P36" s="91">
        <f t="shared" si="17"/>
        <v>11562</v>
      </c>
      <c r="Q36" s="91">
        <f t="shared" si="17"/>
        <v>10988</v>
      </c>
      <c r="R36" s="91">
        <f t="shared" si="17"/>
        <v>11562</v>
      </c>
      <c r="S36" s="91">
        <f t="shared" si="17"/>
        <v>10414</v>
      </c>
      <c r="T36" s="91">
        <f t="shared" si="17"/>
        <v>9840</v>
      </c>
      <c r="U36" s="91">
        <f t="shared" si="17"/>
        <v>10414</v>
      </c>
      <c r="V36" s="91">
        <f t="shared" si="17"/>
        <v>9840</v>
      </c>
      <c r="W36" s="91">
        <f t="shared" si="17"/>
        <v>10988</v>
      </c>
      <c r="X36" s="91">
        <f t="shared" si="17"/>
        <v>10988</v>
      </c>
      <c r="Y36" s="91">
        <f t="shared" si="17"/>
        <v>10988</v>
      </c>
      <c r="Z36" s="91">
        <f t="shared" si="17"/>
        <v>9840</v>
      </c>
      <c r="AA36" s="91">
        <f t="shared" si="17"/>
        <v>10004</v>
      </c>
      <c r="AB36" s="91">
        <f t="shared" si="17"/>
        <v>10742</v>
      </c>
      <c r="AC36" s="91">
        <f t="shared" si="17"/>
        <v>10004</v>
      </c>
      <c r="AD36" s="91">
        <f t="shared" si="17"/>
        <v>10742</v>
      </c>
      <c r="AE36" s="91">
        <f t="shared" si="17"/>
        <v>11480</v>
      </c>
      <c r="AF36" s="91">
        <f t="shared" si="17"/>
        <v>12218</v>
      </c>
      <c r="AG36" s="91">
        <f t="shared" si="17"/>
        <v>14842</v>
      </c>
      <c r="AH36" s="91">
        <f t="shared" si="17"/>
        <v>17466</v>
      </c>
      <c r="AI36" s="91">
        <f t="shared" si="17"/>
        <v>18778</v>
      </c>
      <c r="AJ36" s="91">
        <f t="shared" si="17"/>
        <v>22550</v>
      </c>
      <c r="AK36" s="91">
        <f t="shared" si="17"/>
        <v>37720</v>
      </c>
      <c r="AL36" s="91">
        <f t="shared" si="17"/>
        <v>45100</v>
      </c>
      <c r="AM36" s="91">
        <f t="shared" si="17"/>
        <v>41410</v>
      </c>
      <c r="AN36" s="91">
        <f t="shared" si="17"/>
        <v>34030</v>
      </c>
      <c r="AO36" s="91">
        <f t="shared" si="17"/>
        <v>30340</v>
      </c>
      <c r="AP36" s="91">
        <f t="shared" si="17"/>
        <v>22550</v>
      </c>
      <c r="AQ36" s="91">
        <f t="shared" si="17"/>
        <v>22550</v>
      </c>
      <c r="AR36" s="91">
        <f t="shared" si="17"/>
        <v>18614</v>
      </c>
      <c r="AS36" s="91">
        <f t="shared" si="17"/>
        <v>19844</v>
      </c>
      <c r="AT36" s="91">
        <f t="shared" si="17"/>
        <v>18614</v>
      </c>
      <c r="AU36" s="91">
        <f t="shared" si="17"/>
        <v>18614</v>
      </c>
      <c r="AV36" s="91">
        <f t="shared" si="17"/>
        <v>19844</v>
      </c>
      <c r="AW36" s="91">
        <f t="shared" si="17"/>
        <v>22304</v>
      </c>
      <c r="AX36" s="91">
        <f t="shared" si="17"/>
        <v>22304</v>
      </c>
      <c r="AY36" s="91">
        <f t="shared" si="17"/>
        <v>22304</v>
      </c>
      <c r="AZ36" s="91">
        <f t="shared" si="17"/>
        <v>22304</v>
      </c>
      <c r="BA36" s="91">
        <f t="shared" si="17"/>
        <v>22304</v>
      </c>
      <c r="BB36" s="91">
        <f t="shared" si="17"/>
        <v>23124</v>
      </c>
      <c r="BC36" s="91">
        <f t="shared" si="17"/>
        <v>24354</v>
      </c>
      <c r="BD36" s="91">
        <f t="shared" si="17"/>
        <v>24354</v>
      </c>
      <c r="BE36" s="91">
        <f t="shared" si="17"/>
        <v>23124</v>
      </c>
      <c r="BF36" s="91">
        <f t="shared" si="17"/>
        <v>22304</v>
      </c>
      <c r="BG36" s="91">
        <f t="shared" si="17"/>
        <v>19844</v>
      </c>
      <c r="BH36" s="91">
        <f t="shared" si="17"/>
        <v>17384</v>
      </c>
      <c r="BI36" s="91">
        <f t="shared" si="17"/>
        <v>17384</v>
      </c>
      <c r="BJ36" s="91">
        <f t="shared" si="17"/>
        <v>17384</v>
      </c>
      <c r="BK36" s="91">
        <f t="shared" si="17"/>
        <v>17384</v>
      </c>
    </row>
    <row r="37" spans="1:63" s="50" customFormat="1" x14ac:dyDescent="0.2">
      <c r="A37" s="88">
        <f>A28</f>
        <v>2</v>
      </c>
      <c r="B37" s="91">
        <f t="shared" ref="B37" si="18">ROUND(B17*0.82,)</f>
        <v>20172</v>
      </c>
      <c r="C37" s="91">
        <f t="shared" ref="C37:BK37" si="19">ROUND(C17*0.82,)</f>
        <v>16072</v>
      </c>
      <c r="D37" s="91">
        <f t="shared" si="19"/>
        <v>16072</v>
      </c>
      <c r="E37" s="91">
        <f t="shared" si="19"/>
        <v>16072</v>
      </c>
      <c r="F37" s="91">
        <f t="shared" si="19"/>
        <v>16072</v>
      </c>
      <c r="G37" s="91">
        <f t="shared" si="19"/>
        <v>20172</v>
      </c>
      <c r="H37" s="91">
        <f t="shared" si="19"/>
        <v>16072</v>
      </c>
      <c r="I37" s="91">
        <f t="shared" si="19"/>
        <v>17712</v>
      </c>
      <c r="J37" s="91">
        <f t="shared" si="19"/>
        <v>17712</v>
      </c>
      <c r="K37" s="91">
        <f t="shared" si="19"/>
        <v>17712</v>
      </c>
      <c r="L37" s="91">
        <f t="shared" si="19"/>
        <v>17712</v>
      </c>
      <c r="M37" s="91">
        <f t="shared" si="19"/>
        <v>19352</v>
      </c>
      <c r="N37" s="91">
        <f t="shared" si="19"/>
        <v>14350</v>
      </c>
      <c r="O37" s="91">
        <f t="shared" si="19"/>
        <v>12218</v>
      </c>
      <c r="P37" s="91">
        <f t="shared" si="19"/>
        <v>12792</v>
      </c>
      <c r="Q37" s="91">
        <f t="shared" si="19"/>
        <v>12218</v>
      </c>
      <c r="R37" s="91">
        <f t="shared" si="19"/>
        <v>12792</v>
      </c>
      <c r="S37" s="91">
        <f t="shared" si="19"/>
        <v>11644</v>
      </c>
      <c r="T37" s="91">
        <f t="shared" si="19"/>
        <v>11070</v>
      </c>
      <c r="U37" s="91">
        <f t="shared" si="19"/>
        <v>11644</v>
      </c>
      <c r="V37" s="91">
        <f t="shared" si="19"/>
        <v>11070</v>
      </c>
      <c r="W37" s="91">
        <f t="shared" si="19"/>
        <v>12218</v>
      </c>
      <c r="X37" s="91">
        <f t="shared" si="19"/>
        <v>12218</v>
      </c>
      <c r="Y37" s="91">
        <f t="shared" si="19"/>
        <v>12218</v>
      </c>
      <c r="Z37" s="91">
        <f t="shared" si="19"/>
        <v>11070</v>
      </c>
      <c r="AA37" s="91">
        <f t="shared" si="19"/>
        <v>11234</v>
      </c>
      <c r="AB37" s="91">
        <f t="shared" si="19"/>
        <v>11972</v>
      </c>
      <c r="AC37" s="91">
        <f t="shared" si="19"/>
        <v>11234</v>
      </c>
      <c r="AD37" s="91">
        <f t="shared" si="19"/>
        <v>11972</v>
      </c>
      <c r="AE37" s="91">
        <f t="shared" si="19"/>
        <v>12710</v>
      </c>
      <c r="AF37" s="91">
        <f t="shared" si="19"/>
        <v>13448</v>
      </c>
      <c r="AG37" s="91">
        <f t="shared" si="19"/>
        <v>16072</v>
      </c>
      <c r="AH37" s="91">
        <f t="shared" si="19"/>
        <v>18696</v>
      </c>
      <c r="AI37" s="91">
        <f t="shared" si="19"/>
        <v>20008</v>
      </c>
      <c r="AJ37" s="91">
        <f t="shared" si="19"/>
        <v>24190</v>
      </c>
      <c r="AK37" s="91">
        <f t="shared" si="19"/>
        <v>39360</v>
      </c>
      <c r="AL37" s="91">
        <f t="shared" si="19"/>
        <v>46740</v>
      </c>
      <c r="AM37" s="91">
        <f t="shared" si="19"/>
        <v>43050</v>
      </c>
      <c r="AN37" s="91">
        <f t="shared" si="19"/>
        <v>35670</v>
      </c>
      <c r="AO37" s="91">
        <f t="shared" si="19"/>
        <v>31980</v>
      </c>
      <c r="AP37" s="91">
        <f t="shared" si="19"/>
        <v>24190</v>
      </c>
      <c r="AQ37" s="91">
        <f t="shared" si="19"/>
        <v>24190</v>
      </c>
      <c r="AR37" s="91">
        <f t="shared" si="19"/>
        <v>20008</v>
      </c>
      <c r="AS37" s="91">
        <f t="shared" si="19"/>
        <v>21238</v>
      </c>
      <c r="AT37" s="91">
        <f t="shared" si="19"/>
        <v>20008</v>
      </c>
      <c r="AU37" s="91">
        <f t="shared" si="19"/>
        <v>20008</v>
      </c>
      <c r="AV37" s="91">
        <f t="shared" si="19"/>
        <v>21238</v>
      </c>
      <c r="AW37" s="91">
        <f t="shared" si="19"/>
        <v>23698</v>
      </c>
      <c r="AX37" s="91">
        <f t="shared" si="19"/>
        <v>23698</v>
      </c>
      <c r="AY37" s="91">
        <f t="shared" si="19"/>
        <v>23698</v>
      </c>
      <c r="AZ37" s="91">
        <f t="shared" si="19"/>
        <v>23698</v>
      </c>
      <c r="BA37" s="91">
        <f t="shared" si="19"/>
        <v>23698</v>
      </c>
      <c r="BB37" s="91">
        <f t="shared" si="19"/>
        <v>24518</v>
      </c>
      <c r="BC37" s="91">
        <f t="shared" si="19"/>
        <v>25748</v>
      </c>
      <c r="BD37" s="91">
        <f t="shared" si="19"/>
        <v>25748</v>
      </c>
      <c r="BE37" s="91">
        <f t="shared" si="19"/>
        <v>24518</v>
      </c>
      <c r="BF37" s="91">
        <f t="shared" si="19"/>
        <v>23698</v>
      </c>
      <c r="BG37" s="91">
        <f t="shared" si="19"/>
        <v>21238</v>
      </c>
      <c r="BH37" s="91">
        <f t="shared" si="19"/>
        <v>18778</v>
      </c>
      <c r="BI37" s="91">
        <f t="shared" si="19"/>
        <v>18778</v>
      </c>
      <c r="BJ37" s="91">
        <f t="shared" si="19"/>
        <v>18778</v>
      </c>
      <c r="BK37" s="91">
        <f t="shared" si="19"/>
        <v>18778</v>
      </c>
    </row>
    <row r="38" spans="1:63"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row>
    <row r="39" spans="1:63" s="50" customFormat="1" x14ac:dyDescent="0.2">
      <c r="A39" s="88">
        <f>A27</f>
        <v>1</v>
      </c>
      <c r="B39" s="91">
        <f t="shared" ref="B39" si="20">ROUND(B19*0.82,)</f>
        <v>32472</v>
      </c>
      <c r="C39" s="91">
        <f t="shared" ref="C39:BK39" si="21">ROUND(C19*0.82,)</f>
        <v>28372</v>
      </c>
      <c r="D39" s="91">
        <f t="shared" si="21"/>
        <v>28372</v>
      </c>
      <c r="E39" s="91">
        <f t="shared" si="21"/>
        <v>28372</v>
      </c>
      <c r="F39" s="91">
        <f t="shared" si="21"/>
        <v>28372</v>
      </c>
      <c r="G39" s="91">
        <f t="shared" si="21"/>
        <v>32472</v>
      </c>
      <c r="H39" s="91">
        <f t="shared" si="21"/>
        <v>28372</v>
      </c>
      <c r="I39" s="91">
        <f t="shared" si="21"/>
        <v>30012</v>
      </c>
      <c r="J39" s="91">
        <f t="shared" si="21"/>
        <v>30012</v>
      </c>
      <c r="K39" s="91">
        <f t="shared" si="21"/>
        <v>30012</v>
      </c>
      <c r="L39" s="91">
        <f t="shared" si="21"/>
        <v>30012</v>
      </c>
      <c r="M39" s="91">
        <f t="shared" si="21"/>
        <v>31652</v>
      </c>
      <c r="N39" s="91">
        <f t="shared" si="21"/>
        <v>26650</v>
      </c>
      <c r="O39" s="91">
        <f t="shared" si="21"/>
        <v>24518</v>
      </c>
      <c r="P39" s="91">
        <f t="shared" si="21"/>
        <v>25092</v>
      </c>
      <c r="Q39" s="91">
        <f t="shared" si="21"/>
        <v>24518</v>
      </c>
      <c r="R39" s="91">
        <f t="shared" si="21"/>
        <v>25092</v>
      </c>
      <c r="S39" s="91">
        <f t="shared" si="21"/>
        <v>23944</v>
      </c>
      <c r="T39" s="91">
        <f t="shared" si="21"/>
        <v>23370</v>
      </c>
      <c r="U39" s="91">
        <f t="shared" si="21"/>
        <v>23944</v>
      </c>
      <c r="V39" s="91">
        <f t="shared" si="21"/>
        <v>23370</v>
      </c>
      <c r="W39" s="91">
        <f t="shared" si="21"/>
        <v>24518</v>
      </c>
      <c r="X39" s="91">
        <f t="shared" si="21"/>
        <v>24518</v>
      </c>
      <c r="Y39" s="91">
        <f t="shared" si="21"/>
        <v>24518</v>
      </c>
      <c r="Z39" s="91">
        <f t="shared" si="21"/>
        <v>23370</v>
      </c>
      <c r="AA39" s="91">
        <f t="shared" si="21"/>
        <v>27634</v>
      </c>
      <c r="AB39" s="91">
        <f t="shared" si="21"/>
        <v>28372</v>
      </c>
      <c r="AC39" s="91">
        <f t="shared" si="21"/>
        <v>27634</v>
      </c>
      <c r="AD39" s="91">
        <f t="shared" si="21"/>
        <v>28372</v>
      </c>
      <c r="AE39" s="91">
        <f t="shared" si="21"/>
        <v>29110</v>
      </c>
      <c r="AF39" s="91">
        <f t="shared" si="21"/>
        <v>29848</v>
      </c>
      <c r="AG39" s="91">
        <f t="shared" si="21"/>
        <v>32472</v>
      </c>
      <c r="AH39" s="91">
        <f t="shared" si="21"/>
        <v>35096</v>
      </c>
      <c r="AI39" s="91">
        <f t="shared" si="21"/>
        <v>36408</v>
      </c>
      <c r="AJ39" s="91">
        <f t="shared" si="21"/>
        <v>38950</v>
      </c>
      <c r="AK39" s="91">
        <f t="shared" si="21"/>
        <v>54120</v>
      </c>
      <c r="AL39" s="91">
        <f t="shared" si="21"/>
        <v>61500</v>
      </c>
      <c r="AM39" s="91">
        <f t="shared" si="21"/>
        <v>57810</v>
      </c>
      <c r="AN39" s="91">
        <f t="shared" si="21"/>
        <v>50430</v>
      </c>
      <c r="AO39" s="91">
        <f t="shared" si="21"/>
        <v>46740</v>
      </c>
      <c r="AP39" s="91">
        <f t="shared" si="21"/>
        <v>38950</v>
      </c>
      <c r="AQ39" s="91">
        <f t="shared" si="21"/>
        <v>38950</v>
      </c>
      <c r="AR39" s="91">
        <f t="shared" si="21"/>
        <v>35260</v>
      </c>
      <c r="AS39" s="91">
        <f t="shared" si="21"/>
        <v>36490</v>
      </c>
      <c r="AT39" s="91">
        <f t="shared" si="21"/>
        <v>35260</v>
      </c>
      <c r="AU39" s="91">
        <f t="shared" si="21"/>
        <v>35260</v>
      </c>
      <c r="AV39" s="91">
        <f t="shared" si="21"/>
        <v>36490</v>
      </c>
      <c r="AW39" s="91">
        <f t="shared" si="21"/>
        <v>38950</v>
      </c>
      <c r="AX39" s="91">
        <f t="shared" si="21"/>
        <v>38950</v>
      </c>
      <c r="AY39" s="91">
        <f t="shared" si="21"/>
        <v>38950</v>
      </c>
      <c r="AZ39" s="91">
        <f t="shared" si="21"/>
        <v>38950</v>
      </c>
      <c r="BA39" s="91">
        <f t="shared" si="21"/>
        <v>38950</v>
      </c>
      <c r="BB39" s="91">
        <f t="shared" si="21"/>
        <v>39770</v>
      </c>
      <c r="BC39" s="91">
        <f t="shared" si="21"/>
        <v>41000</v>
      </c>
      <c r="BD39" s="91">
        <f t="shared" si="21"/>
        <v>41000</v>
      </c>
      <c r="BE39" s="91">
        <f t="shared" si="21"/>
        <v>39770</v>
      </c>
      <c r="BF39" s="91">
        <f t="shared" si="21"/>
        <v>38950</v>
      </c>
      <c r="BG39" s="91">
        <f t="shared" si="21"/>
        <v>36490</v>
      </c>
      <c r="BH39" s="91">
        <f t="shared" si="21"/>
        <v>34030</v>
      </c>
      <c r="BI39" s="91">
        <f t="shared" si="21"/>
        <v>34030</v>
      </c>
      <c r="BJ39" s="91">
        <f t="shared" si="21"/>
        <v>34030</v>
      </c>
      <c r="BK39" s="91">
        <f t="shared" si="21"/>
        <v>34030</v>
      </c>
    </row>
    <row r="40" spans="1:63" s="50" customFormat="1" x14ac:dyDescent="0.2">
      <c r="A40" s="88">
        <f>A28</f>
        <v>2</v>
      </c>
      <c r="B40" s="91">
        <f t="shared" ref="B40" si="22">ROUND(B20*0.82,)</f>
        <v>33702</v>
      </c>
      <c r="C40" s="91">
        <f t="shared" ref="C40:BK40" si="23">ROUND(C20*0.82,)</f>
        <v>29602</v>
      </c>
      <c r="D40" s="91">
        <f t="shared" si="23"/>
        <v>29602</v>
      </c>
      <c r="E40" s="91">
        <f t="shared" si="23"/>
        <v>29602</v>
      </c>
      <c r="F40" s="91">
        <f t="shared" si="23"/>
        <v>29602</v>
      </c>
      <c r="G40" s="91">
        <f t="shared" si="23"/>
        <v>33702</v>
      </c>
      <c r="H40" s="91">
        <f t="shared" si="23"/>
        <v>29602</v>
      </c>
      <c r="I40" s="91">
        <f t="shared" si="23"/>
        <v>31242</v>
      </c>
      <c r="J40" s="91">
        <f t="shared" si="23"/>
        <v>31242</v>
      </c>
      <c r="K40" s="91">
        <f t="shared" si="23"/>
        <v>31242</v>
      </c>
      <c r="L40" s="91">
        <f t="shared" si="23"/>
        <v>31242</v>
      </c>
      <c r="M40" s="91">
        <f t="shared" si="23"/>
        <v>32882</v>
      </c>
      <c r="N40" s="91">
        <f t="shared" si="23"/>
        <v>27880</v>
      </c>
      <c r="O40" s="91">
        <f t="shared" si="23"/>
        <v>25748</v>
      </c>
      <c r="P40" s="91">
        <f t="shared" si="23"/>
        <v>26322</v>
      </c>
      <c r="Q40" s="91">
        <f t="shared" si="23"/>
        <v>25748</v>
      </c>
      <c r="R40" s="91">
        <f t="shared" si="23"/>
        <v>26322</v>
      </c>
      <c r="S40" s="91">
        <f t="shared" si="23"/>
        <v>25174</v>
      </c>
      <c r="T40" s="91">
        <f t="shared" si="23"/>
        <v>24600</v>
      </c>
      <c r="U40" s="91">
        <f t="shared" si="23"/>
        <v>25174</v>
      </c>
      <c r="V40" s="91">
        <f t="shared" si="23"/>
        <v>24600</v>
      </c>
      <c r="W40" s="91">
        <f t="shared" si="23"/>
        <v>25748</v>
      </c>
      <c r="X40" s="91">
        <f t="shared" si="23"/>
        <v>25748</v>
      </c>
      <c r="Y40" s="91">
        <f t="shared" si="23"/>
        <v>25748</v>
      </c>
      <c r="Z40" s="91">
        <f t="shared" si="23"/>
        <v>24600</v>
      </c>
      <c r="AA40" s="91">
        <f t="shared" si="23"/>
        <v>28864</v>
      </c>
      <c r="AB40" s="91">
        <f t="shared" si="23"/>
        <v>29602</v>
      </c>
      <c r="AC40" s="91">
        <f t="shared" si="23"/>
        <v>28864</v>
      </c>
      <c r="AD40" s="91">
        <f t="shared" si="23"/>
        <v>29602</v>
      </c>
      <c r="AE40" s="91">
        <f t="shared" si="23"/>
        <v>30340</v>
      </c>
      <c r="AF40" s="91">
        <f t="shared" si="23"/>
        <v>31078</v>
      </c>
      <c r="AG40" s="91">
        <f t="shared" si="23"/>
        <v>33702</v>
      </c>
      <c r="AH40" s="91">
        <f t="shared" si="23"/>
        <v>36326</v>
      </c>
      <c r="AI40" s="91">
        <f t="shared" si="23"/>
        <v>37638</v>
      </c>
      <c r="AJ40" s="91">
        <f t="shared" si="23"/>
        <v>40590</v>
      </c>
      <c r="AK40" s="91">
        <f t="shared" si="23"/>
        <v>55760</v>
      </c>
      <c r="AL40" s="91">
        <f t="shared" si="23"/>
        <v>63140</v>
      </c>
      <c r="AM40" s="91">
        <f t="shared" si="23"/>
        <v>59450</v>
      </c>
      <c r="AN40" s="91">
        <f t="shared" si="23"/>
        <v>52070</v>
      </c>
      <c r="AO40" s="91">
        <f t="shared" si="23"/>
        <v>48380</v>
      </c>
      <c r="AP40" s="91">
        <f t="shared" si="23"/>
        <v>40590</v>
      </c>
      <c r="AQ40" s="91">
        <f t="shared" si="23"/>
        <v>40590</v>
      </c>
      <c r="AR40" s="91">
        <f t="shared" si="23"/>
        <v>36654</v>
      </c>
      <c r="AS40" s="91">
        <f t="shared" si="23"/>
        <v>37884</v>
      </c>
      <c r="AT40" s="91">
        <f t="shared" si="23"/>
        <v>36654</v>
      </c>
      <c r="AU40" s="91">
        <f t="shared" si="23"/>
        <v>36654</v>
      </c>
      <c r="AV40" s="91">
        <f t="shared" si="23"/>
        <v>37884</v>
      </c>
      <c r="AW40" s="91">
        <f t="shared" si="23"/>
        <v>40344</v>
      </c>
      <c r="AX40" s="91">
        <f t="shared" si="23"/>
        <v>40344</v>
      </c>
      <c r="AY40" s="91">
        <f t="shared" si="23"/>
        <v>40344</v>
      </c>
      <c r="AZ40" s="91">
        <f t="shared" si="23"/>
        <v>40344</v>
      </c>
      <c r="BA40" s="91">
        <f t="shared" si="23"/>
        <v>40344</v>
      </c>
      <c r="BB40" s="91">
        <f t="shared" si="23"/>
        <v>41164</v>
      </c>
      <c r="BC40" s="91">
        <f t="shared" si="23"/>
        <v>42394</v>
      </c>
      <c r="BD40" s="91">
        <f t="shared" si="23"/>
        <v>42394</v>
      </c>
      <c r="BE40" s="91">
        <f t="shared" si="23"/>
        <v>41164</v>
      </c>
      <c r="BF40" s="91">
        <f t="shared" si="23"/>
        <v>40344</v>
      </c>
      <c r="BG40" s="91">
        <f t="shared" si="23"/>
        <v>37884</v>
      </c>
      <c r="BH40" s="91">
        <f t="shared" si="23"/>
        <v>35424</v>
      </c>
      <c r="BI40" s="91">
        <f t="shared" si="23"/>
        <v>35424</v>
      </c>
      <c r="BJ40" s="91">
        <f t="shared" si="23"/>
        <v>35424</v>
      </c>
      <c r="BK40" s="91">
        <f t="shared" si="23"/>
        <v>35424</v>
      </c>
    </row>
    <row r="41" spans="1:63"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row>
    <row r="42" spans="1:63" s="50" customFormat="1" x14ac:dyDescent="0.2">
      <c r="A42" s="88" t="s">
        <v>88</v>
      </c>
      <c r="B42" s="42">
        <f t="shared" ref="B42" si="24">ROUND(B22*0.82,)</f>
        <v>54202</v>
      </c>
      <c r="C42" s="42">
        <f t="shared" ref="C42:BK42" si="25">ROUND(C22*0.82,)</f>
        <v>50102</v>
      </c>
      <c r="D42" s="42">
        <f t="shared" si="25"/>
        <v>50102</v>
      </c>
      <c r="E42" s="42">
        <f t="shared" si="25"/>
        <v>50102</v>
      </c>
      <c r="F42" s="42">
        <f t="shared" si="25"/>
        <v>50102</v>
      </c>
      <c r="G42" s="42">
        <f t="shared" si="25"/>
        <v>54202</v>
      </c>
      <c r="H42" s="42">
        <f t="shared" si="25"/>
        <v>50102</v>
      </c>
      <c r="I42" s="42">
        <f t="shared" si="25"/>
        <v>51742</v>
      </c>
      <c r="J42" s="42">
        <f t="shared" si="25"/>
        <v>51742</v>
      </c>
      <c r="K42" s="42">
        <f t="shared" si="25"/>
        <v>51742</v>
      </c>
      <c r="L42" s="42">
        <f t="shared" si="25"/>
        <v>51742</v>
      </c>
      <c r="M42" s="42">
        <f t="shared" si="25"/>
        <v>53382</v>
      </c>
      <c r="N42" s="42">
        <f t="shared" si="25"/>
        <v>48380</v>
      </c>
      <c r="O42" s="42">
        <f t="shared" si="25"/>
        <v>46248</v>
      </c>
      <c r="P42" s="42">
        <f t="shared" si="25"/>
        <v>46822</v>
      </c>
      <c r="Q42" s="42">
        <f t="shared" si="25"/>
        <v>46248</v>
      </c>
      <c r="R42" s="42">
        <f t="shared" si="25"/>
        <v>46822</v>
      </c>
      <c r="S42" s="42">
        <f t="shared" si="25"/>
        <v>45674</v>
      </c>
      <c r="T42" s="42">
        <f t="shared" si="25"/>
        <v>45100</v>
      </c>
      <c r="U42" s="42">
        <f t="shared" si="25"/>
        <v>45674</v>
      </c>
      <c r="V42" s="42">
        <f t="shared" si="25"/>
        <v>45100</v>
      </c>
      <c r="W42" s="42">
        <f t="shared" si="25"/>
        <v>46248</v>
      </c>
      <c r="X42" s="42">
        <f t="shared" si="25"/>
        <v>46248</v>
      </c>
      <c r="Y42" s="42">
        <f t="shared" si="25"/>
        <v>46248</v>
      </c>
      <c r="Z42" s="42">
        <f t="shared" si="25"/>
        <v>45100</v>
      </c>
      <c r="AA42" s="42">
        <f t="shared" si="25"/>
        <v>57564</v>
      </c>
      <c r="AB42" s="42">
        <f t="shared" si="25"/>
        <v>58302</v>
      </c>
      <c r="AC42" s="42">
        <f t="shared" si="25"/>
        <v>57564</v>
      </c>
      <c r="AD42" s="42">
        <f t="shared" si="25"/>
        <v>58302</v>
      </c>
      <c r="AE42" s="42">
        <f t="shared" si="25"/>
        <v>59040</v>
      </c>
      <c r="AF42" s="42">
        <f t="shared" si="25"/>
        <v>59778</v>
      </c>
      <c r="AG42" s="42">
        <f t="shared" si="25"/>
        <v>62402</v>
      </c>
      <c r="AH42" s="42">
        <f t="shared" si="25"/>
        <v>65026</v>
      </c>
      <c r="AI42" s="42">
        <f t="shared" si="25"/>
        <v>66338</v>
      </c>
      <c r="AJ42" s="42">
        <f t="shared" si="25"/>
        <v>85690</v>
      </c>
      <c r="AK42" s="42">
        <f t="shared" si="25"/>
        <v>100860</v>
      </c>
      <c r="AL42" s="42">
        <f t="shared" si="25"/>
        <v>108240</v>
      </c>
      <c r="AM42" s="42">
        <f t="shared" si="25"/>
        <v>104550</v>
      </c>
      <c r="AN42" s="42">
        <f t="shared" si="25"/>
        <v>97170</v>
      </c>
      <c r="AO42" s="42">
        <f t="shared" si="25"/>
        <v>93480</v>
      </c>
      <c r="AP42" s="42">
        <f t="shared" si="25"/>
        <v>85690</v>
      </c>
      <c r="AQ42" s="42">
        <f t="shared" si="25"/>
        <v>85690</v>
      </c>
      <c r="AR42" s="42">
        <f t="shared" si="25"/>
        <v>61254</v>
      </c>
      <c r="AS42" s="42">
        <f t="shared" si="25"/>
        <v>62484</v>
      </c>
      <c r="AT42" s="42">
        <f t="shared" si="25"/>
        <v>61254</v>
      </c>
      <c r="AU42" s="42">
        <f t="shared" si="25"/>
        <v>61254</v>
      </c>
      <c r="AV42" s="42">
        <f t="shared" si="25"/>
        <v>62484</v>
      </c>
      <c r="AW42" s="42">
        <f t="shared" si="25"/>
        <v>73144</v>
      </c>
      <c r="AX42" s="42">
        <f t="shared" si="25"/>
        <v>73144</v>
      </c>
      <c r="AY42" s="42">
        <f t="shared" si="25"/>
        <v>73144</v>
      </c>
      <c r="AZ42" s="42">
        <f t="shared" si="25"/>
        <v>73144</v>
      </c>
      <c r="BA42" s="42">
        <f t="shared" si="25"/>
        <v>73144</v>
      </c>
      <c r="BB42" s="42">
        <f t="shared" si="25"/>
        <v>73964</v>
      </c>
      <c r="BC42" s="42">
        <f t="shared" si="25"/>
        <v>75194</v>
      </c>
      <c r="BD42" s="42">
        <f t="shared" si="25"/>
        <v>75194</v>
      </c>
      <c r="BE42" s="42">
        <f t="shared" si="25"/>
        <v>73964</v>
      </c>
      <c r="BF42" s="42">
        <f t="shared" si="25"/>
        <v>73144</v>
      </c>
      <c r="BG42" s="42">
        <f t="shared" si="25"/>
        <v>62484</v>
      </c>
      <c r="BH42" s="42">
        <f t="shared" si="25"/>
        <v>60024</v>
      </c>
      <c r="BI42" s="42">
        <f t="shared" si="25"/>
        <v>60024</v>
      </c>
      <c r="BJ42" s="42">
        <f t="shared" si="25"/>
        <v>60024</v>
      </c>
      <c r="BK42" s="42">
        <f t="shared" si="25"/>
        <v>60024</v>
      </c>
    </row>
    <row r="43" spans="1:63" s="50" customFormat="1" x14ac:dyDescent="0.2">
      <c r="A43" s="185" t="s">
        <v>229</v>
      </c>
    </row>
    <row r="44" spans="1:63" s="50" customFormat="1" ht="12.75" hidden="1" thickBot="1" x14ac:dyDescent="0.25">
      <c r="A44" s="169" t="s">
        <v>187</v>
      </c>
    </row>
    <row r="45" spans="1:63" s="50" customFormat="1" ht="12.75" hidden="1" x14ac:dyDescent="0.2">
      <c r="A45" s="167" t="s">
        <v>186</v>
      </c>
    </row>
    <row r="46" spans="1:63" s="50" customFormat="1" hidden="1" x14ac:dyDescent="0.2">
      <c r="A46" s="48"/>
    </row>
    <row r="47" spans="1:63" s="50" customFormat="1" hidden="1" x14ac:dyDescent="0.2">
      <c r="A47" s="170" t="s">
        <v>188</v>
      </c>
    </row>
    <row r="48" spans="1:63" ht="25.5" hidden="1" x14ac:dyDescent="0.2">
      <c r="A48" s="168" t="s">
        <v>189</v>
      </c>
    </row>
    <row r="49" spans="1:1" hidden="1" x14ac:dyDescent="0.2">
      <c r="A49" s="170" t="s">
        <v>190</v>
      </c>
    </row>
    <row r="50" spans="1:1" x14ac:dyDescent="0.2">
      <c r="A50" s="171"/>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65" t="s">
        <v>164</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73" t="s">
        <v>270</v>
      </c>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09" t="s">
        <v>82</v>
      </c>
    </row>
    <row r="2" spans="1:39" s="51" customFormat="1" x14ac:dyDescent="0.2">
      <c r="A2" s="209"/>
    </row>
    <row r="3" spans="1:39" s="51" customFormat="1" x14ac:dyDescent="0.2">
      <c r="A3" s="97" t="s">
        <v>91</v>
      </c>
    </row>
    <row r="4" spans="1:39" s="52" customFormat="1" ht="21" customHeight="1" x14ac:dyDescent="0.2">
      <c r="A4" s="98" t="s">
        <v>64</v>
      </c>
      <c r="B4" s="137" t="e">
        <f>'C завтраками| Bed and breakfast'!#REF!</f>
        <v>#REF!</v>
      </c>
      <c r="C4" s="137" t="e">
        <f>'C завтраками| Bed and breakfast'!#REF!</f>
        <v>#REF!</v>
      </c>
      <c r="D4" s="137" t="e">
        <f>'C завтраками| Bed and breakfast'!#REF!</f>
        <v>#REF!</v>
      </c>
      <c r="E4" s="137" t="e">
        <f>'C завтраками| Bed and breakfast'!#REF!</f>
        <v>#REF!</v>
      </c>
      <c r="F4" s="137" t="e">
        <f>'C завтраками| Bed and breakfast'!#REF!</f>
        <v>#REF!</v>
      </c>
      <c r="G4" s="137" t="e">
        <f>'C завтраками| Bed and breakfast'!#REF!</f>
        <v>#REF!</v>
      </c>
      <c r="H4" s="137" t="e">
        <f>'C завтраками| Bed and breakfast'!#REF!</f>
        <v>#REF!</v>
      </c>
      <c r="I4" s="137" t="e">
        <f>'C завтраками| Bed and breakfast'!#REF!</f>
        <v>#REF!</v>
      </c>
      <c r="J4" s="137" t="e">
        <f>'C завтраками| Bed and breakfast'!#REF!</f>
        <v>#REF!</v>
      </c>
      <c r="K4" s="137" t="e">
        <f>'C завтраками| Bed and breakfast'!#REF!</f>
        <v>#REF!</v>
      </c>
      <c r="L4" s="137" t="e">
        <f>'C завтраками| Bed and breakfast'!#REF!</f>
        <v>#REF!</v>
      </c>
      <c r="M4" s="137" t="e">
        <f>'C завтраками| Bed and breakfast'!#REF!</f>
        <v>#REF!</v>
      </c>
      <c r="N4" s="137" t="e">
        <f>'C завтраками| Bed and breakfast'!#REF!</f>
        <v>#REF!</v>
      </c>
      <c r="O4" s="137" t="e">
        <f>'C завтраками| Bed and breakfast'!#REF!</f>
        <v>#REF!</v>
      </c>
      <c r="P4" s="137" t="e">
        <f>'C завтраками| Bed and breakfast'!#REF!</f>
        <v>#REF!</v>
      </c>
      <c r="Q4" s="137" t="e">
        <f>'C завтраками| Bed and breakfast'!#REF!</f>
        <v>#REF!</v>
      </c>
      <c r="R4" s="137" t="e">
        <f>'C завтраками| Bed and breakfast'!#REF!</f>
        <v>#REF!</v>
      </c>
      <c r="S4" s="137" t="e">
        <f>'C завтраками| Bed and breakfast'!#REF!</f>
        <v>#REF!</v>
      </c>
      <c r="T4" s="137" t="e">
        <f>'C завтраками| Bed and breakfast'!#REF!</f>
        <v>#REF!</v>
      </c>
      <c r="U4" s="137" t="e">
        <f>'C завтраками| Bed and breakfast'!#REF!</f>
        <v>#REF!</v>
      </c>
      <c r="V4" s="137" t="e">
        <f>'C завтраками| Bed and breakfast'!#REF!</f>
        <v>#REF!</v>
      </c>
      <c r="W4" s="137" t="e">
        <f>'C завтраками| Bed and breakfast'!#REF!</f>
        <v>#REF!</v>
      </c>
      <c r="X4" s="137" t="e">
        <f>'C завтраками| Bed and breakfast'!#REF!</f>
        <v>#REF!</v>
      </c>
      <c r="Y4" s="137" t="e">
        <f>'C завтраками| Bed and breakfast'!#REF!</f>
        <v>#REF!</v>
      </c>
      <c r="Z4" s="137" t="e">
        <f>'C завтраками| Bed and breakfast'!#REF!</f>
        <v>#REF!</v>
      </c>
      <c r="AA4" s="137" t="e">
        <f>'C завтраками| Bed and breakfast'!#REF!</f>
        <v>#REF!</v>
      </c>
      <c r="AB4" s="137" t="e">
        <f>'C завтраками| Bed and breakfast'!#REF!</f>
        <v>#REF!</v>
      </c>
      <c r="AC4" s="137" t="e">
        <f>'C завтраками| Bed and breakfast'!#REF!</f>
        <v>#REF!</v>
      </c>
      <c r="AD4" s="137" t="e">
        <f>'C завтраками| Bed and breakfast'!#REF!</f>
        <v>#REF!</v>
      </c>
      <c r="AE4" s="137" t="e">
        <f>'C завтраками| Bed and breakfast'!#REF!</f>
        <v>#REF!</v>
      </c>
      <c r="AF4" s="137" t="e">
        <f>'C завтраками| Bed and breakfast'!#REF!</f>
        <v>#REF!</v>
      </c>
      <c r="AG4" s="137" t="e">
        <f>'C завтраками| Bed and breakfast'!#REF!</f>
        <v>#REF!</v>
      </c>
      <c r="AH4" s="137" t="e">
        <f>'C завтраками| Bed and breakfast'!#REF!</f>
        <v>#REF!</v>
      </c>
      <c r="AI4" s="137" t="e">
        <f>'C завтраками| Bed and breakfast'!#REF!</f>
        <v>#REF!</v>
      </c>
      <c r="AJ4" s="137" t="e">
        <f>'C завтраками| Bed and breakfast'!#REF!</f>
        <v>#REF!</v>
      </c>
      <c r="AK4" s="137" t="e">
        <f>'C завтраками| Bed and breakfast'!#REF!</f>
        <v>#REF!</v>
      </c>
      <c r="AL4" s="137" t="e">
        <f>'C завтраками| Bed and breakfast'!#REF!</f>
        <v>#REF!</v>
      </c>
      <c r="AM4" s="137" t="e">
        <f>'C завтраками| Bed and breakfast'!#REF!</f>
        <v>#REF!</v>
      </c>
    </row>
    <row r="5" spans="1:39" s="53" customFormat="1" ht="22.5" customHeight="1" x14ac:dyDescent="0.2">
      <c r="A5" s="98"/>
      <c r="B5" s="137" t="e">
        <f>'C завтраками| Bed and breakfast'!#REF!</f>
        <v>#REF!</v>
      </c>
      <c r="C5" s="137" t="e">
        <f>'C завтраками| Bed and breakfast'!#REF!</f>
        <v>#REF!</v>
      </c>
      <c r="D5" s="137" t="e">
        <f>'C завтраками| Bed and breakfast'!#REF!</f>
        <v>#REF!</v>
      </c>
      <c r="E5" s="137" t="e">
        <f>'C завтраками| Bed and breakfast'!#REF!</f>
        <v>#REF!</v>
      </c>
      <c r="F5" s="137" t="e">
        <f>'C завтраками| Bed and breakfast'!#REF!</f>
        <v>#REF!</v>
      </c>
      <c r="G5" s="137" t="e">
        <f>'C завтраками| Bed and breakfast'!#REF!</f>
        <v>#REF!</v>
      </c>
      <c r="H5" s="137" t="e">
        <f>'C завтраками| Bed and breakfast'!#REF!</f>
        <v>#REF!</v>
      </c>
      <c r="I5" s="137" t="e">
        <f>'C завтраками| Bed and breakfast'!#REF!</f>
        <v>#REF!</v>
      </c>
      <c r="J5" s="137" t="e">
        <f>'C завтраками| Bed and breakfast'!#REF!</f>
        <v>#REF!</v>
      </c>
      <c r="K5" s="137" t="e">
        <f>'C завтраками| Bed and breakfast'!#REF!</f>
        <v>#REF!</v>
      </c>
      <c r="L5" s="137" t="e">
        <f>'C завтраками| Bed and breakfast'!#REF!</f>
        <v>#REF!</v>
      </c>
      <c r="M5" s="137" t="e">
        <f>'C завтраками| Bed and breakfast'!#REF!</f>
        <v>#REF!</v>
      </c>
      <c r="N5" s="137" t="e">
        <f>'C завтраками| Bed and breakfast'!#REF!</f>
        <v>#REF!</v>
      </c>
      <c r="O5" s="137" t="e">
        <f>'C завтраками| Bed and breakfast'!#REF!</f>
        <v>#REF!</v>
      </c>
      <c r="P5" s="137" t="e">
        <f>'C завтраками| Bed and breakfast'!#REF!</f>
        <v>#REF!</v>
      </c>
      <c r="Q5" s="137" t="e">
        <f>'C завтраками| Bed and breakfast'!#REF!</f>
        <v>#REF!</v>
      </c>
      <c r="R5" s="137" t="e">
        <f>'C завтраками| Bed and breakfast'!#REF!</f>
        <v>#REF!</v>
      </c>
      <c r="S5" s="137" t="e">
        <f>'C завтраками| Bed and breakfast'!#REF!</f>
        <v>#REF!</v>
      </c>
      <c r="T5" s="137" t="e">
        <f>'C завтраками| Bed and breakfast'!#REF!</f>
        <v>#REF!</v>
      </c>
      <c r="U5" s="137" t="e">
        <f>'C завтраками| Bed and breakfast'!#REF!</f>
        <v>#REF!</v>
      </c>
      <c r="V5" s="137" t="e">
        <f>'C завтраками| Bed and breakfast'!#REF!</f>
        <v>#REF!</v>
      </c>
      <c r="W5" s="137" t="e">
        <f>'C завтраками| Bed and breakfast'!#REF!</f>
        <v>#REF!</v>
      </c>
      <c r="X5" s="137" t="e">
        <f>'C завтраками| Bed and breakfast'!#REF!</f>
        <v>#REF!</v>
      </c>
      <c r="Y5" s="137" t="e">
        <f>'C завтраками| Bed and breakfast'!#REF!</f>
        <v>#REF!</v>
      </c>
      <c r="Z5" s="137" t="e">
        <f>'C завтраками| Bed and breakfast'!#REF!</f>
        <v>#REF!</v>
      </c>
      <c r="AA5" s="137" t="e">
        <f>'C завтраками| Bed and breakfast'!#REF!</f>
        <v>#REF!</v>
      </c>
      <c r="AB5" s="137" t="e">
        <f>'C завтраками| Bed and breakfast'!#REF!</f>
        <v>#REF!</v>
      </c>
      <c r="AC5" s="137" t="e">
        <f>'C завтраками| Bed and breakfast'!#REF!</f>
        <v>#REF!</v>
      </c>
      <c r="AD5" s="137" t="e">
        <f>'C завтраками| Bed and breakfast'!#REF!</f>
        <v>#REF!</v>
      </c>
      <c r="AE5" s="137" t="e">
        <f>'C завтраками| Bed and breakfast'!#REF!</f>
        <v>#REF!</v>
      </c>
      <c r="AF5" s="137" t="e">
        <f>'C завтраками| Bed and breakfast'!#REF!</f>
        <v>#REF!</v>
      </c>
      <c r="AG5" s="137" t="e">
        <f>'C завтраками| Bed and breakfast'!#REF!</f>
        <v>#REF!</v>
      </c>
      <c r="AH5" s="137" t="e">
        <f>'C завтраками| Bed and breakfast'!#REF!</f>
        <v>#REF!</v>
      </c>
      <c r="AI5" s="137" t="e">
        <f>'C завтраками| Bed and breakfast'!#REF!</f>
        <v>#REF!</v>
      </c>
      <c r="AJ5" s="137" t="e">
        <f>'C завтраками| Bed and breakfast'!#REF!</f>
        <v>#REF!</v>
      </c>
      <c r="AK5" s="137" t="e">
        <f>'C завтраками| Bed and breakfast'!#REF!</f>
        <v>#REF!</v>
      </c>
      <c r="AL5" s="137" t="e">
        <f>'C завтраками| Bed and breakfast'!#REF!</f>
        <v>#REF!</v>
      </c>
      <c r="AM5" s="137"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7" t="e">
        <f t="shared" ref="B21" si="0">B4</f>
        <v>#REF!</v>
      </c>
      <c r="C21" s="137" t="e">
        <f t="shared" ref="C21:AM21" si="1">C4</f>
        <v>#REF!</v>
      </c>
      <c r="D21" s="137" t="e">
        <f t="shared" si="1"/>
        <v>#REF!</v>
      </c>
      <c r="E21" s="137" t="e">
        <f t="shared" si="1"/>
        <v>#REF!</v>
      </c>
      <c r="F21" s="137" t="e">
        <f t="shared" si="1"/>
        <v>#REF!</v>
      </c>
      <c r="G21" s="137" t="e">
        <f t="shared" si="1"/>
        <v>#REF!</v>
      </c>
      <c r="H21" s="137" t="e">
        <f t="shared" si="1"/>
        <v>#REF!</v>
      </c>
      <c r="I21" s="137" t="e">
        <f t="shared" si="1"/>
        <v>#REF!</v>
      </c>
      <c r="J21" s="137" t="e">
        <f t="shared" si="1"/>
        <v>#REF!</v>
      </c>
      <c r="K21" s="137" t="e">
        <f t="shared" si="1"/>
        <v>#REF!</v>
      </c>
      <c r="L21" s="137" t="e">
        <f t="shared" si="1"/>
        <v>#REF!</v>
      </c>
      <c r="M21" s="137" t="e">
        <f t="shared" si="1"/>
        <v>#REF!</v>
      </c>
      <c r="N21" s="137" t="e">
        <f t="shared" si="1"/>
        <v>#REF!</v>
      </c>
      <c r="O21" s="137" t="e">
        <f t="shared" si="1"/>
        <v>#REF!</v>
      </c>
      <c r="P21" s="137" t="e">
        <f t="shared" si="1"/>
        <v>#REF!</v>
      </c>
      <c r="Q21" s="137" t="e">
        <f t="shared" si="1"/>
        <v>#REF!</v>
      </c>
      <c r="R21" s="137" t="e">
        <f t="shared" si="1"/>
        <v>#REF!</v>
      </c>
      <c r="S21" s="137" t="e">
        <f t="shared" si="1"/>
        <v>#REF!</v>
      </c>
      <c r="T21" s="137" t="e">
        <f t="shared" si="1"/>
        <v>#REF!</v>
      </c>
      <c r="U21" s="137" t="e">
        <f t="shared" si="1"/>
        <v>#REF!</v>
      </c>
      <c r="V21" s="137" t="e">
        <f t="shared" si="1"/>
        <v>#REF!</v>
      </c>
      <c r="W21" s="137" t="e">
        <f t="shared" si="1"/>
        <v>#REF!</v>
      </c>
      <c r="X21" s="137" t="e">
        <f t="shared" si="1"/>
        <v>#REF!</v>
      </c>
      <c r="Y21" s="137" t="e">
        <f t="shared" si="1"/>
        <v>#REF!</v>
      </c>
      <c r="Z21" s="137" t="e">
        <f t="shared" si="1"/>
        <v>#REF!</v>
      </c>
      <c r="AA21" s="137" t="e">
        <f t="shared" si="1"/>
        <v>#REF!</v>
      </c>
      <c r="AB21" s="137" t="e">
        <f t="shared" si="1"/>
        <v>#REF!</v>
      </c>
      <c r="AC21" s="137" t="e">
        <f t="shared" si="1"/>
        <v>#REF!</v>
      </c>
      <c r="AD21" s="137" t="e">
        <f t="shared" si="1"/>
        <v>#REF!</v>
      </c>
      <c r="AE21" s="137" t="e">
        <f t="shared" si="1"/>
        <v>#REF!</v>
      </c>
      <c r="AF21" s="137" t="e">
        <f t="shared" si="1"/>
        <v>#REF!</v>
      </c>
      <c r="AG21" s="137" t="e">
        <f t="shared" si="1"/>
        <v>#REF!</v>
      </c>
      <c r="AH21" s="137" t="e">
        <f t="shared" si="1"/>
        <v>#REF!</v>
      </c>
      <c r="AI21" s="137" t="e">
        <f t="shared" si="1"/>
        <v>#REF!</v>
      </c>
      <c r="AJ21" s="137" t="e">
        <f t="shared" si="1"/>
        <v>#REF!</v>
      </c>
      <c r="AK21" s="137" t="e">
        <f t="shared" si="1"/>
        <v>#REF!</v>
      </c>
      <c r="AL21" s="137" t="e">
        <f t="shared" si="1"/>
        <v>#REF!</v>
      </c>
      <c r="AM21" s="137" t="e">
        <f t="shared" si="1"/>
        <v>#REF!</v>
      </c>
    </row>
    <row r="22" spans="1:39" ht="17.25" customHeight="1" x14ac:dyDescent="0.2">
      <c r="A22" s="90" t="s">
        <v>64</v>
      </c>
      <c r="B22" s="137" t="e">
        <f t="shared" ref="B22" si="2">B5</f>
        <v>#REF!</v>
      </c>
      <c r="C22" s="137" t="e">
        <f t="shared" ref="C22:AM22" si="3">C5</f>
        <v>#REF!</v>
      </c>
      <c r="D22" s="137" t="e">
        <f t="shared" si="3"/>
        <v>#REF!</v>
      </c>
      <c r="E22" s="137" t="e">
        <f t="shared" si="3"/>
        <v>#REF!</v>
      </c>
      <c r="F22" s="137" t="e">
        <f t="shared" si="3"/>
        <v>#REF!</v>
      </c>
      <c r="G22" s="137" t="e">
        <f t="shared" si="3"/>
        <v>#REF!</v>
      </c>
      <c r="H22" s="137" t="e">
        <f t="shared" si="3"/>
        <v>#REF!</v>
      </c>
      <c r="I22" s="137" t="e">
        <f t="shared" si="3"/>
        <v>#REF!</v>
      </c>
      <c r="J22" s="137" t="e">
        <f t="shared" si="3"/>
        <v>#REF!</v>
      </c>
      <c r="K22" s="137" t="e">
        <f t="shared" si="3"/>
        <v>#REF!</v>
      </c>
      <c r="L22" s="137" t="e">
        <f t="shared" si="3"/>
        <v>#REF!</v>
      </c>
      <c r="M22" s="137" t="e">
        <f t="shared" si="3"/>
        <v>#REF!</v>
      </c>
      <c r="N22" s="137" t="e">
        <f t="shared" si="3"/>
        <v>#REF!</v>
      </c>
      <c r="O22" s="137" t="e">
        <f t="shared" si="3"/>
        <v>#REF!</v>
      </c>
      <c r="P22" s="137" t="e">
        <f t="shared" si="3"/>
        <v>#REF!</v>
      </c>
      <c r="Q22" s="137" t="e">
        <f t="shared" si="3"/>
        <v>#REF!</v>
      </c>
      <c r="R22" s="137" t="e">
        <f t="shared" si="3"/>
        <v>#REF!</v>
      </c>
      <c r="S22" s="137" t="e">
        <f t="shared" si="3"/>
        <v>#REF!</v>
      </c>
      <c r="T22" s="137" t="e">
        <f t="shared" si="3"/>
        <v>#REF!</v>
      </c>
      <c r="U22" s="137" t="e">
        <f t="shared" si="3"/>
        <v>#REF!</v>
      </c>
      <c r="V22" s="137" t="e">
        <f t="shared" si="3"/>
        <v>#REF!</v>
      </c>
      <c r="W22" s="137" t="e">
        <f t="shared" si="3"/>
        <v>#REF!</v>
      </c>
      <c r="X22" s="137" t="e">
        <f t="shared" si="3"/>
        <v>#REF!</v>
      </c>
      <c r="Y22" s="137" t="e">
        <f t="shared" si="3"/>
        <v>#REF!</v>
      </c>
      <c r="Z22" s="137" t="e">
        <f t="shared" si="3"/>
        <v>#REF!</v>
      </c>
      <c r="AA22" s="137" t="e">
        <f t="shared" si="3"/>
        <v>#REF!</v>
      </c>
      <c r="AB22" s="137" t="e">
        <f t="shared" si="3"/>
        <v>#REF!</v>
      </c>
      <c r="AC22" s="137" t="e">
        <f t="shared" si="3"/>
        <v>#REF!</v>
      </c>
      <c r="AD22" s="137" t="e">
        <f t="shared" si="3"/>
        <v>#REF!</v>
      </c>
      <c r="AE22" s="137" t="e">
        <f t="shared" si="3"/>
        <v>#REF!</v>
      </c>
      <c r="AF22" s="137" t="e">
        <f t="shared" si="3"/>
        <v>#REF!</v>
      </c>
      <c r="AG22" s="137" t="e">
        <f t="shared" si="3"/>
        <v>#REF!</v>
      </c>
      <c r="AH22" s="137" t="e">
        <f t="shared" si="3"/>
        <v>#REF!</v>
      </c>
      <c r="AI22" s="137" t="e">
        <f t="shared" si="3"/>
        <v>#REF!</v>
      </c>
      <c r="AJ22" s="137" t="e">
        <f t="shared" si="3"/>
        <v>#REF!</v>
      </c>
      <c r="AK22" s="137" t="e">
        <f t="shared" si="3"/>
        <v>#REF!</v>
      </c>
      <c r="AL22" s="137" t="e">
        <f t="shared" si="3"/>
        <v>#REF!</v>
      </c>
      <c r="AM22" s="137"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9" t="s">
        <v>187</v>
      </c>
    </row>
    <row r="39" spans="1:39" s="50" customFormat="1" ht="12.75" hidden="1" x14ac:dyDescent="0.2">
      <c r="A39" s="167" t="s">
        <v>186</v>
      </c>
    </row>
    <row r="40" spans="1:39" s="50" customFormat="1" hidden="1" x14ac:dyDescent="0.2">
      <c r="A40" s="48"/>
    </row>
    <row r="41" spans="1:39" s="50" customFormat="1" hidden="1" x14ac:dyDescent="0.2">
      <c r="A41" s="170" t="s">
        <v>188</v>
      </c>
    </row>
    <row r="42" spans="1:39" ht="25.5" hidden="1" x14ac:dyDescent="0.2">
      <c r="A42" s="168" t="s">
        <v>189</v>
      </c>
    </row>
    <row r="43" spans="1:39" hidden="1" x14ac:dyDescent="0.2">
      <c r="A43" s="170" t="s">
        <v>190</v>
      </c>
    </row>
    <row r="44" spans="1:39" x14ac:dyDescent="0.2">
      <c r="A44" s="171"/>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65" t="s">
        <v>164</v>
      </c>
    </row>
    <row r="52" spans="1:1" ht="13.35" customHeight="1" thickBot="1" x14ac:dyDescent="0.25"/>
    <row r="53" spans="1:1" ht="11.45" customHeight="1" thickBot="1" x14ac:dyDescent="0.25">
      <c r="A53" s="99" t="s">
        <v>70</v>
      </c>
    </row>
    <row r="54" spans="1:1" ht="163.5" thickBot="1" x14ac:dyDescent="0.25">
      <c r="A54" s="173" t="s">
        <v>191</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9" t="s">
        <v>82</v>
      </c>
    </row>
    <row r="2" spans="1:41" s="51" customFormat="1" ht="12" customHeight="1" x14ac:dyDescent="0.2">
      <c r="A2" s="209"/>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3" t="e">
        <f t="shared" ref="V21" si="10">V4</f>
        <v>#REF!</v>
      </c>
      <c r="W21" s="135"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5" t="e">
        <f t="shared" ref="AG21:AI21" si="13">AG4</f>
        <v>#REF!</v>
      </c>
      <c r="AH21" s="92" t="e">
        <f t="shared" si="13"/>
        <v>#REF!</v>
      </c>
      <c r="AI21" s="92" t="e">
        <f t="shared" si="13"/>
        <v>#REF!</v>
      </c>
      <c r="AJ21" s="92" t="e">
        <f t="shared" ref="AJ21:AO21" si="14">AJ4</f>
        <v>#REF!</v>
      </c>
      <c r="AK21" s="92" t="e">
        <f t="shared" si="14"/>
        <v>#REF!</v>
      </c>
      <c r="AL21" s="135" t="e">
        <f t="shared" si="14"/>
        <v>#REF!</v>
      </c>
      <c r="AM21" s="135" t="e">
        <f t="shared" si="14"/>
        <v>#REF!</v>
      </c>
      <c r="AN21" s="135" t="e">
        <f t="shared" si="14"/>
        <v>#REF!</v>
      </c>
      <c r="AO21" s="135"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3" t="e">
        <f t="shared" ref="V22" si="17">V5</f>
        <v>#REF!</v>
      </c>
      <c r="W22" s="133"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5" t="e">
        <f t="shared" ref="AG22:AI22" si="20">AG5</f>
        <v>#REF!</v>
      </c>
      <c r="AH22" s="92" t="e">
        <f t="shared" si="20"/>
        <v>#REF!</v>
      </c>
      <c r="AI22" s="92" t="e">
        <f t="shared" si="20"/>
        <v>#REF!</v>
      </c>
      <c r="AJ22" s="92" t="e">
        <f t="shared" ref="AJ22:AO22" si="21">AJ5</f>
        <v>#REF!</v>
      </c>
      <c r="AK22" s="92" t="e">
        <f t="shared" si="21"/>
        <v>#REF!</v>
      </c>
      <c r="AL22" s="135" t="e">
        <f t="shared" si="21"/>
        <v>#REF!</v>
      </c>
      <c r="AM22" s="135" t="e">
        <f t="shared" si="21"/>
        <v>#REF!</v>
      </c>
      <c r="AN22" s="135" t="e">
        <f t="shared" si="21"/>
        <v>#REF!</v>
      </c>
      <c r="AO22" s="135"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9"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9" t="s">
        <v>82</v>
      </c>
    </row>
    <row r="2" spans="1:41" s="51" customFormat="1" ht="12" customHeight="1" x14ac:dyDescent="0.2">
      <c r="A2" s="209"/>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3" t="e">
        <f t="shared" si="9"/>
        <v>#REF!</v>
      </c>
      <c r="U21" s="101" t="e">
        <f t="shared" ref="U21:V21" si="10">U4</f>
        <v>#REF!</v>
      </c>
      <c r="V21" s="133" t="e">
        <f t="shared" si="10"/>
        <v>#REF!</v>
      </c>
      <c r="W21" s="135"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5" t="e">
        <f t="shared" ref="AG21:AI21" si="12">AG4</f>
        <v>#REF!</v>
      </c>
      <c r="AH21" s="92" t="e">
        <f t="shared" si="12"/>
        <v>#REF!</v>
      </c>
      <c r="AI21" s="92" t="e">
        <f t="shared" si="12"/>
        <v>#REF!</v>
      </c>
      <c r="AJ21" s="135" t="e">
        <f t="shared" ref="AJ21:AO21" si="13">AJ4</f>
        <v>#REF!</v>
      </c>
      <c r="AK21" s="92" t="e">
        <f t="shared" si="13"/>
        <v>#REF!</v>
      </c>
      <c r="AL21" s="135" t="e">
        <f t="shared" si="13"/>
        <v>#REF!</v>
      </c>
      <c r="AM21" s="135" t="e">
        <f t="shared" si="13"/>
        <v>#REF!</v>
      </c>
      <c r="AN21" s="135" t="e">
        <f t="shared" si="13"/>
        <v>#REF!</v>
      </c>
      <c r="AO21" s="135"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3" t="e">
        <f t="shared" si="15"/>
        <v>#REF!</v>
      </c>
      <c r="U22" s="101" t="e">
        <f t="shared" ref="U22:V22" si="16">U5</f>
        <v>#REF!</v>
      </c>
      <c r="V22" s="133" t="e">
        <f t="shared" si="16"/>
        <v>#REF!</v>
      </c>
      <c r="W22" s="133"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5" t="e">
        <f t="shared" ref="AG22:AI22" si="18">AG5</f>
        <v>#REF!</v>
      </c>
      <c r="AH22" s="92" t="e">
        <f t="shared" si="18"/>
        <v>#REF!</v>
      </c>
      <c r="AI22" s="92" t="e">
        <f t="shared" si="18"/>
        <v>#REF!</v>
      </c>
      <c r="AJ22" s="135" t="e">
        <f t="shared" ref="AJ22:AO22" si="19">AJ5</f>
        <v>#REF!</v>
      </c>
      <c r="AK22" s="92" t="e">
        <f t="shared" si="19"/>
        <v>#REF!</v>
      </c>
      <c r="AL22" s="135" t="e">
        <f t="shared" si="19"/>
        <v>#REF!</v>
      </c>
      <c r="AM22" s="135" t="e">
        <f t="shared" si="19"/>
        <v>#REF!</v>
      </c>
      <c r="AN22" s="135" t="e">
        <f t="shared" si="19"/>
        <v>#REF!</v>
      </c>
      <c r="AO22" s="135"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9" t="s">
        <v>82</v>
      </c>
    </row>
    <row r="2" spans="1:41" s="51" customFormat="1" ht="12" customHeight="1" x14ac:dyDescent="0.2">
      <c r="A2" s="209"/>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3"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5"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3"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5"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09" t="s">
        <v>82</v>
      </c>
    </row>
    <row r="2" spans="1:44" s="51" customFormat="1" x14ac:dyDescent="0.2">
      <c r="A2" s="209"/>
    </row>
    <row r="3" spans="1:44" s="51" customFormat="1" x14ac:dyDescent="0.2">
      <c r="A3" s="97" t="s">
        <v>91</v>
      </c>
    </row>
    <row r="4" spans="1:44" s="52" customFormat="1" ht="21" customHeight="1" x14ac:dyDescent="0.2">
      <c r="A4" s="98" t="s">
        <v>64</v>
      </c>
      <c r="B4" s="137" t="e">
        <f>'C завтраками| Bed and breakfast'!#REF!</f>
        <v>#REF!</v>
      </c>
      <c r="C4" s="137" t="e">
        <f>'C завтраками| Bed and breakfast'!#REF!</f>
        <v>#REF!</v>
      </c>
      <c r="D4" s="137" t="e">
        <f>'C завтраками| Bed and breakfast'!#REF!</f>
        <v>#REF!</v>
      </c>
      <c r="E4" s="137" t="e">
        <f>'C завтраками| Bed and breakfast'!#REF!</f>
        <v>#REF!</v>
      </c>
      <c r="F4" s="137" t="e">
        <f>'C завтраками| Bed and breakfast'!#REF!</f>
        <v>#REF!</v>
      </c>
      <c r="G4" s="137" t="e">
        <f>'C завтраками| Bed and breakfast'!#REF!</f>
        <v>#REF!</v>
      </c>
      <c r="H4" s="137" t="e">
        <f>'C завтраками| Bed and breakfast'!#REF!</f>
        <v>#REF!</v>
      </c>
      <c r="I4" s="137" t="e">
        <f>'C завтраками| Bed and breakfast'!#REF!</f>
        <v>#REF!</v>
      </c>
      <c r="J4" s="137" t="e">
        <f>'C завтраками| Bed and breakfast'!#REF!</f>
        <v>#REF!</v>
      </c>
      <c r="K4" s="137" t="e">
        <f>'C завтраками| Bed and breakfast'!#REF!</f>
        <v>#REF!</v>
      </c>
      <c r="L4" s="137" t="e">
        <f>'C завтраками| Bed and breakfast'!#REF!</f>
        <v>#REF!</v>
      </c>
      <c r="M4" s="137" t="e">
        <f>'C завтраками| Bed and breakfast'!#REF!</f>
        <v>#REF!</v>
      </c>
      <c r="N4" s="137" t="e">
        <f>'C завтраками| Bed and breakfast'!#REF!</f>
        <v>#REF!</v>
      </c>
      <c r="O4" s="137" t="e">
        <f>'C завтраками| Bed and breakfast'!#REF!</f>
        <v>#REF!</v>
      </c>
      <c r="P4" s="137" t="e">
        <f>'C завтраками| Bed and breakfast'!#REF!</f>
        <v>#REF!</v>
      </c>
      <c r="Q4" s="137" t="e">
        <f>'C завтраками| Bed and breakfast'!#REF!</f>
        <v>#REF!</v>
      </c>
      <c r="R4" s="137" t="e">
        <f>'C завтраками| Bed and breakfast'!#REF!</f>
        <v>#REF!</v>
      </c>
      <c r="S4" s="137" t="e">
        <f>'C завтраками| Bed and breakfast'!#REF!</f>
        <v>#REF!</v>
      </c>
      <c r="T4" s="137" t="e">
        <f>'C завтраками| Bed and breakfast'!#REF!</f>
        <v>#REF!</v>
      </c>
      <c r="U4" s="137" t="e">
        <f>'C завтраками| Bed and breakfast'!#REF!</f>
        <v>#REF!</v>
      </c>
      <c r="V4" s="137" t="e">
        <f>'C завтраками| Bed and breakfast'!#REF!</f>
        <v>#REF!</v>
      </c>
      <c r="W4" s="137" t="e">
        <f>'C завтраками| Bed and breakfast'!#REF!</f>
        <v>#REF!</v>
      </c>
      <c r="X4" s="137" t="e">
        <f>'C завтраками| Bed and breakfast'!#REF!</f>
        <v>#REF!</v>
      </c>
      <c r="Y4" s="137" t="e">
        <f>'C завтраками| Bed and breakfast'!#REF!</f>
        <v>#REF!</v>
      </c>
      <c r="Z4" s="137" t="e">
        <f>'C завтраками| Bed and breakfast'!#REF!</f>
        <v>#REF!</v>
      </c>
      <c r="AA4" s="137" t="e">
        <f>'C завтраками| Bed and breakfast'!#REF!</f>
        <v>#REF!</v>
      </c>
      <c r="AB4" s="137" t="e">
        <f>'C завтраками| Bed and breakfast'!#REF!</f>
        <v>#REF!</v>
      </c>
      <c r="AC4" s="137" t="e">
        <f>'C завтраками| Bed and breakfast'!#REF!</f>
        <v>#REF!</v>
      </c>
      <c r="AD4" s="137" t="e">
        <f>'C завтраками| Bed and breakfast'!#REF!</f>
        <v>#REF!</v>
      </c>
      <c r="AE4" s="137" t="e">
        <f>'C завтраками| Bed and breakfast'!#REF!</f>
        <v>#REF!</v>
      </c>
      <c r="AF4" s="137" t="e">
        <f>'C завтраками| Bed and breakfast'!#REF!</f>
        <v>#REF!</v>
      </c>
      <c r="AG4" s="137" t="e">
        <f>'C завтраками| Bed and breakfast'!#REF!</f>
        <v>#REF!</v>
      </c>
      <c r="AH4" s="137" t="e">
        <f>'C завтраками| Bed and breakfast'!#REF!</f>
        <v>#REF!</v>
      </c>
      <c r="AI4" s="137" t="e">
        <f>'C завтраками| Bed and breakfast'!#REF!</f>
        <v>#REF!</v>
      </c>
      <c r="AJ4" s="137" t="e">
        <f>'C завтраками| Bed and breakfast'!#REF!</f>
        <v>#REF!</v>
      </c>
      <c r="AK4" s="137" t="e">
        <f>'C завтраками| Bed and breakfast'!#REF!</f>
        <v>#REF!</v>
      </c>
      <c r="AL4" s="137" t="e">
        <f>'C завтраками| Bed and breakfast'!#REF!</f>
        <v>#REF!</v>
      </c>
      <c r="AM4" s="137" t="e">
        <f>'C завтраками| Bed and breakfast'!#REF!</f>
        <v>#REF!</v>
      </c>
      <c r="AN4" s="137" t="e">
        <f>'C завтраками| Bed and breakfast'!#REF!</f>
        <v>#REF!</v>
      </c>
      <c r="AO4" s="137" t="e">
        <f>'C завтраками| Bed and breakfast'!#REF!</f>
        <v>#REF!</v>
      </c>
      <c r="AP4" s="137" t="e">
        <f>'C завтраками| Bed and breakfast'!#REF!</f>
        <v>#REF!</v>
      </c>
      <c r="AQ4" s="137" t="e">
        <f>'C завтраками| Bed and breakfast'!#REF!</f>
        <v>#REF!</v>
      </c>
      <c r="AR4" s="137" t="e">
        <f>'C завтраками| Bed and breakfast'!#REF!</f>
        <v>#REF!</v>
      </c>
    </row>
    <row r="5" spans="1:44" s="53" customFormat="1" ht="22.5" customHeight="1" x14ac:dyDescent="0.2">
      <c r="A5" s="98"/>
      <c r="B5" s="137" t="e">
        <f>'C завтраками| Bed and breakfast'!#REF!</f>
        <v>#REF!</v>
      </c>
      <c r="C5" s="137" t="e">
        <f>'C завтраками| Bed and breakfast'!#REF!</f>
        <v>#REF!</v>
      </c>
      <c r="D5" s="137" t="e">
        <f>'C завтраками| Bed and breakfast'!#REF!</f>
        <v>#REF!</v>
      </c>
      <c r="E5" s="137" t="e">
        <f>'C завтраками| Bed and breakfast'!#REF!</f>
        <v>#REF!</v>
      </c>
      <c r="F5" s="137" t="e">
        <f>'C завтраками| Bed and breakfast'!#REF!</f>
        <v>#REF!</v>
      </c>
      <c r="G5" s="137" t="e">
        <f>'C завтраками| Bed and breakfast'!#REF!</f>
        <v>#REF!</v>
      </c>
      <c r="H5" s="137" t="e">
        <f>'C завтраками| Bed and breakfast'!#REF!</f>
        <v>#REF!</v>
      </c>
      <c r="I5" s="137" t="e">
        <f>'C завтраками| Bed and breakfast'!#REF!</f>
        <v>#REF!</v>
      </c>
      <c r="J5" s="137" t="e">
        <f>'C завтраками| Bed and breakfast'!#REF!</f>
        <v>#REF!</v>
      </c>
      <c r="K5" s="137" t="e">
        <f>'C завтраками| Bed and breakfast'!#REF!</f>
        <v>#REF!</v>
      </c>
      <c r="L5" s="137" t="e">
        <f>'C завтраками| Bed and breakfast'!#REF!</f>
        <v>#REF!</v>
      </c>
      <c r="M5" s="137" t="e">
        <f>'C завтраками| Bed and breakfast'!#REF!</f>
        <v>#REF!</v>
      </c>
      <c r="N5" s="137" t="e">
        <f>'C завтраками| Bed and breakfast'!#REF!</f>
        <v>#REF!</v>
      </c>
      <c r="O5" s="137" t="e">
        <f>'C завтраками| Bed and breakfast'!#REF!</f>
        <v>#REF!</v>
      </c>
      <c r="P5" s="137" t="e">
        <f>'C завтраками| Bed and breakfast'!#REF!</f>
        <v>#REF!</v>
      </c>
      <c r="Q5" s="137" t="e">
        <f>'C завтраками| Bed and breakfast'!#REF!</f>
        <v>#REF!</v>
      </c>
      <c r="R5" s="137" t="e">
        <f>'C завтраками| Bed and breakfast'!#REF!</f>
        <v>#REF!</v>
      </c>
      <c r="S5" s="137" t="e">
        <f>'C завтраками| Bed and breakfast'!#REF!</f>
        <v>#REF!</v>
      </c>
      <c r="T5" s="137" t="e">
        <f>'C завтраками| Bed and breakfast'!#REF!</f>
        <v>#REF!</v>
      </c>
      <c r="U5" s="137" t="e">
        <f>'C завтраками| Bed and breakfast'!#REF!</f>
        <v>#REF!</v>
      </c>
      <c r="V5" s="137" t="e">
        <f>'C завтраками| Bed and breakfast'!#REF!</f>
        <v>#REF!</v>
      </c>
      <c r="W5" s="137" t="e">
        <f>'C завтраками| Bed and breakfast'!#REF!</f>
        <v>#REF!</v>
      </c>
      <c r="X5" s="137" t="e">
        <f>'C завтраками| Bed and breakfast'!#REF!</f>
        <v>#REF!</v>
      </c>
      <c r="Y5" s="137" t="e">
        <f>'C завтраками| Bed and breakfast'!#REF!</f>
        <v>#REF!</v>
      </c>
      <c r="Z5" s="137" t="e">
        <f>'C завтраками| Bed and breakfast'!#REF!</f>
        <v>#REF!</v>
      </c>
      <c r="AA5" s="137" t="e">
        <f>'C завтраками| Bed and breakfast'!#REF!</f>
        <v>#REF!</v>
      </c>
      <c r="AB5" s="137" t="e">
        <f>'C завтраками| Bed and breakfast'!#REF!</f>
        <v>#REF!</v>
      </c>
      <c r="AC5" s="137" t="e">
        <f>'C завтраками| Bed and breakfast'!#REF!</f>
        <v>#REF!</v>
      </c>
      <c r="AD5" s="137" t="e">
        <f>'C завтраками| Bed and breakfast'!#REF!</f>
        <v>#REF!</v>
      </c>
      <c r="AE5" s="137" t="e">
        <f>'C завтраками| Bed and breakfast'!#REF!</f>
        <v>#REF!</v>
      </c>
      <c r="AF5" s="137" t="e">
        <f>'C завтраками| Bed and breakfast'!#REF!</f>
        <v>#REF!</v>
      </c>
      <c r="AG5" s="137" t="e">
        <f>'C завтраками| Bed and breakfast'!#REF!</f>
        <v>#REF!</v>
      </c>
      <c r="AH5" s="137" t="e">
        <f>'C завтраками| Bed and breakfast'!#REF!</f>
        <v>#REF!</v>
      </c>
      <c r="AI5" s="137" t="e">
        <f>'C завтраками| Bed and breakfast'!#REF!</f>
        <v>#REF!</v>
      </c>
      <c r="AJ5" s="137" t="e">
        <f>'C завтраками| Bed and breakfast'!#REF!</f>
        <v>#REF!</v>
      </c>
      <c r="AK5" s="137" t="e">
        <f>'C завтраками| Bed and breakfast'!#REF!</f>
        <v>#REF!</v>
      </c>
      <c r="AL5" s="137" t="e">
        <f>'C завтраками| Bed and breakfast'!#REF!</f>
        <v>#REF!</v>
      </c>
      <c r="AM5" s="137" t="e">
        <f>'C завтраками| Bed and breakfast'!#REF!</f>
        <v>#REF!</v>
      </c>
      <c r="AN5" s="137" t="e">
        <f>'C завтраками| Bed and breakfast'!#REF!</f>
        <v>#REF!</v>
      </c>
      <c r="AO5" s="137" t="e">
        <f>'C завтраками| Bed and breakfast'!#REF!</f>
        <v>#REF!</v>
      </c>
      <c r="AP5" s="137" t="e">
        <f>'C завтраками| Bed and breakfast'!#REF!</f>
        <v>#REF!</v>
      </c>
      <c r="AQ5" s="137" t="e">
        <f>'C завтраками| Bed and breakfast'!#REF!</f>
        <v>#REF!</v>
      </c>
      <c r="AR5" s="137"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8" t="e">
        <f t="shared" ref="B21:AR21" si="0">B4</f>
        <v>#REF!</v>
      </c>
      <c r="C21" s="128" t="e">
        <f t="shared" si="0"/>
        <v>#REF!</v>
      </c>
      <c r="D21" s="128" t="e">
        <f t="shared" si="0"/>
        <v>#REF!</v>
      </c>
      <c r="E21" s="128" t="e">
        <f t="shared" si="0"/>
        <v>#REF!</v>
      </c>
      <c r="F21" s="128" t="e">
        <f t="shared" si="0"/>
        <v>#REF!</v>
      </c>
      <c r="G21" s="128" t="e">
        <f t="shared" si="0"/>
        <v>#REF!</v>
      </c>
      <c r="H21" s="128" t="e">
        <f t="shared" si="0"/>
        <v>#REF!</v>
      </c>
      <c r="I21" s="128" t="e">
        <f t="shared" si="0"/>
        <v>#REF!</v>
      </c>
      <c r="J21" s="128" t="e">
        <f t="shared" si="0"/>
        <v>#REF!</v>
      </c>
      <c r="K21" s="128" t="e">
        <f t="shared" si="0"/>
        <v>#REF!</v>
      </c>
      <c r="L21" s="128" t="e">
        <f t="shared" si="0"/>
        <v>#REF!</v>
      </c>
      <c r="M21" s="128" t="e">
        <f t="shared" si="0"/>
        <v>#REF!</v>
      </c>
      <c r="N21" s="128" t="e">
        <f t="shared" si="0"/>
        <v>#REF!</v>
      </c>
      <c r="O21" s="128" t="e">
        <f t="shared" si="0"/>
        <v>#REF!</v>
      </c>
      <c r="P21" s="128" t="e">
        <f t="shared" si="0"/>
        <v>#REF!</v>
      </c>
      <c r="Q21" s="128" t="e">
        <f t="shared" si="0"/>
        <v>#REF!</v>
      </c>
      <c r="R21" s="128" t="e">
        <f t="shared" si="0"/>
        <v>#REF!</v>
      </c>
      <c r="S21" s="128" t="e">
        <f t="shared" si="0"/>
        <v>#REF!</v>
      </c>
      <c r="T21" s="128" t="e">
        <f t="shared" si="0"/>
        <v>#REF!</v>
      </c>
      <c r="U21" s="153" t="e">
        <f t="shared" si="0"/>
        <v>#REF!</v>
      </c>
      <c r="V21" s="153" t="e">
        <f t="shared" si="0"/>
        <v>#REF!</v>
      </c>
      <c r="W21" s="153" t="e">
        <f t="shared" si="0"/>
        <v>#REF!</v>
      </c>
      <c r="X21" s="153" t="e">
        <f t="shared" si="0"/>
        <v>#REF!</v>
      </c>
      <c r="Y21" s="153" t="e">
        <f t="shared" si="0"/>
        <v>#REF!</v>
      </c>
      <c r="Z21" s="153" t="e">
        <f t="shared" si="0"/>
        <v>#REF!</v>
      </c>
      <c r="AA21" s="153" t="e">
        <f t="shared" si="0"/>
        <v>#REF!</v>
      </c>
      <c r="AB21" s="153" t="e">
        <f t="shared" si="0"/>
        <v>#REF!</v>
      </c>
      <c r="AC21" s="153" t="e">
        <f t="shared" si="0"/>
        <v>#REF!</v>
      </c>
      <c r="AD21" s="153" t="e">
        <f t="shared" si="0"/>
        <v>#REF!</v>
      </c>
      <c r="AE21" s="153" t="e">
        <f t="shared" si="0"/>
        <v>#REF!</v>
      </c>
      <c r="AF21" s="153" t="e">
        <f t="shared" si="0"/>
        <v>#REF!</v>
      </c>
      <c r="AG21" s="153" t="e">
        <f t="shared" si="0"/>
        <v>#REF!</v>
      </c>
      <c r="AH21" s="153" t="e">
        <f t="shared" si="0"/>
        <v>#REF!</v>
      </c>
      <c r="AI21" s="153" t="e">
        <f t="shared" si="0"/>
        <v>#REF!</v>
      </c>
      <c r="AJ21" s="153" t="e">
        <f t="shared" si="0"/>
        <v>#REF!</v>
      </c>
      <c r="AK21" s="153" t="e">
        <f t="shared" si="0"/>
        <v>#REF!</v>
      </c>
      <c r="AL21" s="153" t="e">
        <f t="shared" si="0"/>
        <v>#REF!</v>
      </c>
      <c r="AM21" s="153" t="e">
        <f t="shared" si="0"/>
        <v>#REF!</v>
      </c>
      <c r="AN21" s="153" t="e">
        <f t="shared" si="0"/>
        <v>#REF!</v>
      </c>
      <c r="AO21" s="153" t="e">
        <f t="shared" si="0"/>
        <v>#REF!</v>
      </c>
      <c r="AP21" s="153" t="e">
        <f t="shared" si="0"/>
        <v>#REF!</v>
      </c>
      <c r="AQ21" s="153" t="e">
        <f t="shared" si="0"/>
        <v>#REF!</v>
      </c>
      <c r="AR21" s="153" t="e">
        <f t="shared" si="0"/>
        <v>#REF!</v>
      </c>
    </row>
    <row r="22" spans="1:44" ht="17.25" customHeight="1" x14ac:dyDescent="0.2">
      <c r="A22" s="90" t="s">
        <v>64</v>
      </c>
      <c r="B22" s="128" t="e">
        <f t="shared" ref="B22:AR22" si="1">B5</f>
        <v>#REF!</v>
      </c>
      <c r="C22" s="128" t="e">
        <f t="shared" si="1"/>
        <v>#REF!</v>
      </c>
      <c r="D22" s="128" t="e">
        <f t="shared" si="1"/>
        <v>#REF!</v>
      </c>
      <c r="E22" s="128" t="e">
        <f t="shared" si="1"/>
        <v>#REF!</v>
      </c>
      <c r="F22" s="128" t="e">
        <f t="shared" si="1"/>
        <v>#REF!</v>
      </c>
      <c r="G22" s="128" t="e">
        <f t="shared" si="1"/>
        <v>#REF!</v>
      </c>
      <c r="H22" s="128" t="e">
        <f t="shared" si="1"/>
        <v>#REF!</v>
      </c>
      <c r="I22" s="128" t="e">
        <f t="shared" si="1"/>
        <v>#REF!</v>
      </c>
      <c r="J22" s="128" t="e">
        <f t="shared" si="1"/>
        <v>#REF!</v>
      </c>
      <c r="K22" s="128" t="e">
        <f t="shared" si="1"/>
        <v>#REF!</v>
      </c>
      <c r="L22" s="128" t="e">
        <f t="shared" si="1"/>
        <v>#REF!</v>
      </c>
      <c r="M22" s="128" t="e">
        <f t="shared" si="1"/>
        <v>#REF!</v>
      </c>
      <c r="N22" s="128" t="e">
        <f t="shared" si="1"/>
        <v>#REF!</v>
      </c>
      <c r="O22" s="128" t="e">
        <f t="shared" si="1"/>
        <v>#REF!</v>
      </c>
      <c r="P22" s="128" t="e">
        <f t="shared" si="1"/>
        <v>#REF!</v>
      </c>
      <c r="Q22" s="128" t="e">
        <f t="shared" si="1"/>
        <v>#REF!</v>
      </c>
      <c r="R22" s="128" t="e">
        <f t="shared" si="1"/>
        <v>#REF!</v>
      </c>
      <c r="S22" s="128" t="e">
        <f t="shared" si="1"/>
        <v>#REF!</v>
      </c>
      <c r="T22" s="128" t="e">
        <f t="shared" si="1"/>
        <v>#REF!</v>
      </c>
      <c r="U22" s="153" t="e">
        <f t="shared" si="1"/>
        <v>#REF!</v>
      </c>
      <c r="V22" s="153" t="e">
        <f t="shared" si="1"/>
        <v>#REF!</v>
      </c>
      <c r="W22" s="153" t="e">
        <f t="shared" si="1"/>
        <v>#REF!</v>
      </c>
      <c r="X22" s="153" t="e">
        <f t="shared" si="1"/>
        <v>#REF!</v>
      </c>
      <c r="Y22" s="153" t="e">
        <f t="shared" si="1"/>
        <v>#REF!</v>
      </c>
      <c r="Z22" s="153" t="e">
        <f t="shared" si="1"/>
        <v>#REF!</v>
      </c>
      <c r="AA22" s="153" t="e">
        <f t="shared" si="1"/>
        <v>#REF!</v>
      </c>
      <c r="AB22" s="153" t="e">
        <f t="shared" si="1"/>
        <v>#REF!</v>
      </c>
      <c r="AC22" s="153" t="e">
        <f t="shared" si="1"/>
        <v>#REF!</v>
      </c>
      <c r="AD22" s="153" t="e">
        <f t="shared" si="1"/>
        <v>#REF!</v>
      </c>
      <c r="AE22" s="153" t="e">
        <f t="shared" si="1"/>
        <v>#REF!</v>
      </c>
      <c r="AF22" s="153" t="e">
        <f t="shared" si="1"/>
        <v>#REF!</v>
      </c>
      <c r="AG22" s="153" t="e">
        <f t="shared" si="1"/>
        <v>#REF!</v>
      </c>
      <c r="AH22" s="153" t="e">
        <f t="shared" si="1"/>
        <v>#REF!</v>
      </c>
      <c r="AI22" s="153" t="e">
        <f t="shared" si="1"/>
        <v>#REF!</v>
      </c>
      <c r="AJ22" s="153" t="e">
        <f t="shared" si="1"/>
        <v>#REF!</v>
      </c>
      <c r="AK22" s="153" t="e">
        <f t="shared" si="1"/>
        <v>#REF!</v>
      </c>
      <c r="AL22" s="153" t="e">
        <f t="shared" si="1"/>
        <v>#REF!</v>
      </c>
      <c r="AM22" s="153" t="e">
        <f t="shared" si="1"/>
        <v>#REF!</v>
      </c>
      <c r="AN22" s="153" t="e">
        <f t="shared" si="1"/>
        <v>#REF!</v>
      </c>
      <c r="AO22" s="153" t="e">
        <f t="shared" si="1"/>
        <v>#REF!</v>
      </c>
      <c r="AP22" s="153" t="e">
        <f t="shared" si="1"/>
        <v>#REF!</v>
      </c>
      <c r="AQ22" s="153" t="e">
        <f t="shared" si="1"/>
        <v>#REF!</v>
      </c>
      <c r="AR22" s="153"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5" t="s">
        <v>160</v>
      </c>
    </row>
    <row r="49" spans="1:1" ht="12.75" thickBot="1" x14ac:dyDescent="0.25"/>
    <row r="50" spans="1:1" x14ac:dyDescent="0.2">
      <c r="A50" s="99" t="s">
        <v>70</v>
      </c>
    </row>
    <row r="51" spans="1:1" ht="163.5" customHeight="1" thickBot="1" x14ac:dyDescent="0.25">
      <c r="A51" s="154" t="s">
        <v>161</v>
      </c>
    </row>
  </sheetData>
  <mergeCells count="1">
    <mergeCell ref="A1:A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117</v>
      </c>
    </row>
    <row r="4" spans="1:3" s="52" customFormat="1" ht="32.1"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8" t="e">
        <f t="shared" ref="B21:C21" si="0">B4</f>
        <v>#REF!</v>
      </c>
      <c r="C21" s="138" t="e">
        <f t="shared" si="0"/>
        <v>#REF!</v>
      </c>
    </row>
    <row r="22" spans="1:3" ht="20.25" customHeight="1" x14ac:dyDescent="0.2">
      <c r="A22" s="90" t="s">
        <v>64</v>
      </c>
      <c r="B22" s="138" t="e">
        <f t="shared" ref="B22:C22" si="1">B5</f>
        <v>#REF!</v>
      </c>
      <c r="C22" s="138"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65" t="s">
        <v>164</v>
      </c>
    </row>
    <row r="46" spans="1:3" ht="12.6" customHeight="1" thickBot="1" x14ac:dyDescent="0.25">
      <c r="A46" s="3"/>
    </row>
    <row r="47" spans="1:3" ht="13.35" customHeight="1" thickBot="1" x14ac:dyDescent="0.25">
      <c r="A47" s="105" t="s">
        <v>71</v>
      </c>
    </row>
    <row r="48" spans="1:3" ht="11.45" customHeight="1" x14ac:dyDescent="0.2">
      <c r="A48" s="129" t="s">
        <v>113</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09" t="s">
        <v>82</v>
      </c>
    </row>
    <row r="2" spans="1:20" s="51" customFormat="1" ht="12" customHeight="1" x14ac:dyDescent="0.2">
      <c r="A2" s="209"/>
    </row>
    <row r="3" spans="1:20" s="51" customFormat="1" ht="11.1" customHeight="1" x14ac:dyDescent="0.2">
      <c r="A3" s="97" t="s">
        <v>101</v>
      </c>
    </row>
    <row r="4" spans="1:20" s="52" customFormat="1" ht="32.1" customHeight="1" x14ac:dyDescent="0.2">
      <c r="A4" s="98" t="s">
        <v>64</v>
      </c>
      <c r="B4" s="138" t="e">
        <f>'C завтраками| Bed and breakfast'!#REF!</f>
        <v>#REF!</v>
      </c>
      <c r="C4" s="138">
        <v>44753</v>
      </c>
      <c r="D4" s="138">
        <v>44757</v>
      </c>
      <c r="E4" s="138">
        <v>44759</v>
      </c>
      <c r="F4" s="138">
        <v>44764</v>
      </c>
      <c r="G4" s="138">
        <v>44766</v>
      </c>
      <c r="H4" s="138">
        <v>44771</v>
      </c>
      <c r="I4" s="138">
        <v>44774</v>
      </c>
      <c r="J4" s="138">
        <v>44778</v>
      </c>
      <c r="K4" s="138">
        <v>44780</v>
      </c>
      <c r="L4" s="138">
        <v>44785</v>
      </c>
      <c r="M4" s="138">
        <v>44787</v>
      </c>
      <c r="N4" s="138">
        <v>44792</v>
      </c>
      <c r="O4" s="138">
        <v>44794</v>
      </c>
      <c r="P4" s="138">
        <v>44799</v>
      </c>
      <c r="Q4" s="138">
        <v>44801</v>
      </c>
      <c r="R4" s="138">
        <v>44805</v>
      </c>
      <c r="S4" s="138">
        <v>44835</v>
      </c>
      <c r="T4" s="138">
        <v>44911</v>
      </c>
    </row>
    <row r="5" spans="1:20" s="53" customFormat="1" ht="21.95" customHeight="1" x14ac:dyDescent="0.2">
      <c r="A5" s="98"/>
      <c r="B5" s="138" t="e">
        <f>'C завтраками| Bed and breakfast'!#REF!</f>
        <v>#REF!</v>
      </c>
      <c r="C5" s="138">
        <v>44756</v>
      </c>
      <c r="D5" s="138">
        <v>44758</v>
      </c>
      <c r="E5" s="138">
        <v>44763</v>
      </c>
      <c r="F5" s="138">
        <v>44765</v>
      </c>
      <c r="G5" s="138">
        <v>44770</v>
      </c>
      <c r="H5" s="138">
        <v>44773</v>
      </c>
      <c r="I5" s="138">
        <v>44777</v>
      </c>
      <c r="J5" s="138">
        <v>44779</v>
      </c>
      <c r="K5" s="138">
        <v>44784</v>
      </c>
      <c r="L5" s="138">
        <v>44786</v>
      </c>
      <c r="M5" s="138">
        <v>44791</v>
      </c>
      <c r="N5" s="138">
        <v>44793</v>
      </c>
      <c r="O5" s="138">
        <v>44798</v>
      </c>
      <c r="P5" s="138">
        <v>44800</v>
      </c>
      <c r="Q5" s="138">
        <v>44804</v>
      </c>
      <c r="R5" s="138">
        <v>44834</v>
      </c>
      <c r="S5" s="138">
        <v>44910</v>
      </c>
      <c r="T5" s="138">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9" t="e">
        <f t="shared" ref="B21:T21" si="0">B4</f>
        <v>#REF!</v>
      </c>
      <c r="C21" s="139">
        <f t="shared" si="0"/>
        <v>44753</v>
      </c>
      <c r="D21" s="139">
        <f t="shared" si="0"/>
        <v>44757</v>
      </c>
      <c r="E21" s="139">
        <f t="shared" si="0"/>
        <v>44759</v>
      </c>
      <c r="F21" s="139">
        <f t="shared" si="0"/>
        <v>44764</v>
      </c>
      <c r="G21" s="139">
        <f t="shared" si="0"/>
        <v>44766</v>
      </c>
      <c r="H21" s="139">
        <f t="shared" si="0"/>
        <v>44771</v>
      </c>
      <c r="I21" s="139">
        <f t="shared" si="0"/>
        <v>44774</v>
      </c>
      <c r="J21" s="139">
        <f t="shared" si="0"/>
        <v>44778</v>
      </c>
      <c r="K21" s="139">
        <f t="shared" si="0"/>
        <v>44780</v>
      </c>
      <c r="L21" s="139">
        <f t="shared" si="0"/>
        <v>44785</v>
      </c>
      <c r="M21" s="139">
        <f t="shared" si="0"/>
        <v>44787</v>
      </c>
      <c r="N21" s="139">
        <f t="shared" si="0"/>
        <v>44792</v>
      </c>
      <c r="O21" s="139">
        <f t="shared" si="0"/>
        <v>44794</v>
      </c>
      <c r="P21" s="139">
        <f t="shared" si="0"/>
        <v>44799</v>
      </c>
      <c r="Q21" s="139">
        <f t="shared" si="0"/>
        <v>44801</v>
      </c>
      <c r="R21" s="139">
        <f t="shared" si="0"/>
        <v>44805</v>
      </c>
      <c r="S21" s="139">
        <f t="shared" si="0"/>
        <v>44835</v>
      </c>
      <c r="T21" s="139">
        <f t="shared" si="0"/>
        <v>44911</v>
      </c>
    </row>
    <row r="22" spans="1:20" ht="20.25" customHeight="1" x14ac:dyDescent="0.2">
      <c r="A22" s="90" t="s">
        <v>64</v>
      </c>
      <c r="B22" s="139" t="e">
        <f t="shared" ref="B22:T22" si="1">B5</f>
        <v>#REF!</v>
      </c>
      <c r="C22" s="139">
        <f t="shared" si="1"/>
        <v>44756</v>
      </c>
      <c r="D22" s="139">
        <f t="shared" si="1"/>
        <v>44758</v>
      </c>
      <c r="E22" s="139">
        <f t="shared" si="1"/>
        <v>44763</v>
      </c>
      <c r="F22" s="139">
        <f t="shared" si="1"/>
        <v>44765</v>
      </c>
      <c r="G22" s="139">
        <f t="shared" si="1"/>
        <v>44770</v>
      </c>
      <c r="H22" s="139">
        <f t="shared" si="1"/>
        <v>44773</v>
      </c>
      <c r="I22" s="139">
        <f t="shared" si="1"/>
        <v>44777</v>
      </c>
      <c r="J22" s="139">
        <f t="shared" si="1"/>
        <v>44779</v>
      </c>
      <c r="K22" s="139">
        <f t="shared" si="1"/>
        <v>44784</v>
      </c>
      <c r="L22" s="139">
        <f t="shared" si="1"/>
        <v>44786</v>
      </c>
      <c r="M22" s="139">
        <f t="shared" si="1"/>
        <v>44791</v>
      </c>
      <c r="N22" s="139">
        <f t="shared" si="1"/>
        <v>44793</v>
      </c>
      <c r="O22" s="139">
        <f t="shared" si="1"/>
        <v>44798</v>
      </c>
      <c r="P22" s="139">
        <f t="shared" si="1"/>
        <v>44800</v>
      </c>
      <c r="Q22" s="139">
        <f t="shared" si="1"/>
        <v>44804</v>
      </c>
      <c r="R22" s="139">
        <f t="shared" si="1"/>
        <v>44834</v>
      </c>
      <c r="S22" s="139">
        <f t="shared" si="1"/>
        <v>44910</v>
      </c>
      <c r="T22" s="139">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8" t="e">
        <f>ROUND(B7*0.87,)+25</f>
        <v>#REF!</v>
      </c>
      <c r="C24" s="158" t="e">
        <f t="shared" ref="C24:T36" si="2">ROUND(C7*0.87,)+25</f>
        <v>#REF!</v>
      </c>
      <c r="D24" s="158" t="e">
        <f t="shared" si="2"/>
        <v>#REF!</v>
      </c>
      <c r="E24" s="158" t="e">
        <f t="shared" si="2"/>
        <v>#REF!</v>
      </c>
      <c r="F24" s="158" t="e">
        <f t="shared" si="2"/>
        <v>#REF!</v>
      </c>
      <c r="G24" s="158" t="e">
        <f t="shared" si="2"/>
        <v>#REF!</v>
      </c>
      <c r="H24" s="158" t="e">
        <f t="shared" si="2"/>
        <v>#REF!</v>
      </c>
      <c r="I24" s="158" t="e">
        <f t="shared" si="2"/>
        <v>#REF!</v>
      </c>
      <c r="J24" s="158" t="e">
        <f t="shared" si="2"/>
        <v>#REF!</v>
      </c>
      <c r="K24" s="158" t="e">
        <f t="shared" si="2"/>
        <v>#REF!</v>
      </c>
      <c r="L24" s="158" t="e">
        <f t="shared" si="2"/>
        <v>#REF!</v>
      </c>
      <c r="M24" s="158" t="e">
        <f t="shared" si="2"/>
        <v>#REF!</v>
      </c>
      <c r="N24" s="158" t="e">
        <f t="shared" si="2"/>
        <v>#REF!</v>
      </c>
      <c r="O24" s="158" t="e">
        <f t="shared" si="2"/>
        <v>#REF!</v>
      </c>
      <c r="P24" s="158" t="e">
        <f t="shared" si="2"/>
        <v>#REF!</v>
      </c>
      <c r="Q24" s="158" t="e">
        <f t="shared" si="2"/>
        <v>#REF!</v>
      </c>
      <c r="R24" s="158" t="e">
        <f t="shared" si="2"/>
        <v>#REF!</v>
      </c>
      <c r="S24" s="158" t="e">
        <f t="shared" si="2"/>
        <v>#REF!</v>
      </c>
      <c r="T24" s="158" t="e">
        <f t="shared" si="2"/>
        <v>#REF!</v>
      </c>
    </row>
    <row r="25" spans="1:20" s="50" customFormat="1" x14ac:dyDescent="0.2">
      <c r="A25" s="88">
        <v>2</v>
      </c>
      <c r="B25" s="158" t="e">
        <f t="shared" ref="B25:Q36" si="3">ROUND(B8*0.87,)+25</f>
        <v>#REF!</v>
      </c>
      <c r="C25" s="158" t="e">
        <f t="shared" si="3"/>
        <v>#REF!</v>
      </c>
      <c r="D25" s="158" t="e">
        <f t="shared" si="3"/>
        <v>#REF!</v>
      </c>
      <c r="E25" s="158" t="e">
        <f t="shared" si="3"/>
        <v>#REF!</v>
      </c>
      <c r="F25" s="158" t="e">
        <f t="shared" si="3"/>
        <v>#REF!</v>
      </c>
      <c r="G25" s="158" t="e">
        <f t="shared" si="3"/>
        <v>#REF!</v>
      </c>
      <c r="H25" s="158" t="e">
        <f t="shared" si="3"/>
        <v>#REF!</v>
      </c>
      <c r="I25" s="158" t="e">
        <f t="shared" si="3"/>
        <v>#REF!</v>
      </c>
      <c r="J25" s="158" t="e">
        <f t="shared" si="3"/>
        <v>#REF!</v>
      </c>
      <c r="K25" s="158" t="e">
        <f t="shared" si="3"/>
        <v>#REF!</v>
      </c>
      <c r="L25" s="158" t="e">
        <f t="shared" si="3"/>
        <v>#REF!</v>
      </c>
      <c r="M25" s="158" t="e">
        <f t="shared" si="3"/>
        <v>#REF!</v>
      </c>
      <c r="N25" s="158" t="e">
        <f t="shared" si="3"/>
        <v>#REF!</v>
      </c>
      <c r="O25" s="158" t="e">
        <f t="shared" si="3"/>
        <v>#REF!</v>
      </c>
      <c r="P25" s="158" t="e">
        <f t="shared" si="3"/>
        <v>#REF!</v>
      </c>
      <c r="Q25" s="158" t="e">
        <f t="shared" si="3"/>
        <v>#REF!</v>
      </c>
      <c r="R25" s="158" t="e">
        <f t="shared" si="2"/>
        <v>#REF!</v>
      </c>
      <c r="S25" s="158" t="e">
        <f t="shared" si="2"/>
        <v>#REF!</v>
      </c>
      <c r="T25" s="158"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8" t="e">
        <f t="shared" si="3"/>
        <v>#REF!</v>
      </c>
      <c r="C27" s="158" t="e">
        <f t="shared" si="2"/>
        <v>#REF!</v>
      </c>
      <c r="D27" s="158" t="e">
        <f t="shared" si="2"/>
        <v>#REF!</v>
      </c>
      <c r="E27" s="158" t="e">
        <f t="shared" si="2"/>
        <v>#REF!</v>
      </c>
      <c r="F27" s="158" t="e">
        <f t="shared" si="2"/>
        <v>#REF!</v>
      </c>
      <c r="G27" s="158" t="e">
        <f t="shared" si="2"/>
        <v>#REF!</v>
      </c>
      <c r="H27" s="158" t="e">
        <f t="shared" si="2"/>
        <v>#REF!</v>
      </c>
      <c r="I27" s="158" t="e">
        <f t="shared" si="2"/>
        <v>#REF!</v>
      </c>
      <c r="J27" s="158" t="e">
        <f t="shared" si="2"/>
        <v>#REF!</v>
      </c>
      <c r="K27" s="158" t="e">
        <f t="shared" si="2"/>
        <v>#REF!</v>
      </c>
      <c r="L27" s="158" t="e">
        <f t="shared" si="2"/>
        <v>#REF!</v>
      </c>
      <c r="M27" s="158" t="e">
        <f t="shared" si="2"/>
        <v>#REF!</v>
      </c>
      <c r="N27" s="158" t="e">
        <f t="shared" si="2"/>
        <v>#REF!</v>
      </c>
      <c r="O27" s="158" t="e">
        <f t="shared" si="2"/>
        <v>#REF!</v>
      </c>
      <c r="P27" s="158" t="e">
        <f t="shared" si="2"/>
        <v>#REF!</v>
      </c>
      <c r="Q27" s="158" t="e">
        <f t="shared" si="2"/>
        <v>#REF!</v>
      </c>
      <c r="R27" s="158" t="e">
        <f t="shared" si="2"/>
        <v>#REF!</v>
      </c>
      <c r="S27" s="158" t="e">
        <f t="shared" si="2"/>
        <v>#REF!</v>
      </c>
      <c r="T27" s="158" t="e">
        <f t="shared" si="2"/>
        <v>#REF!</v>
      </c>
    </row>
    <row r="28" spans="1:20" s="50" customFormat="1" x14ac:dyDescent="0.2">
      <c r="A28" s="88">
        <f>A25</f>
        <v>2</v>
      </c>
      <c r="B28" s="158" t="e">
        <f t="shared" si="3"/>
        <v>#REF!</v>
      </c>
      <c r="C28" s="158" t="e">
        <f t="shared" si="2"/>
        <v>#REF!</v>
      </c>
      <c r="D28" s="158" t="e">
        <f t="shared" si="2"/>
        <v>#REF!</v>
      </c>
      <c r="E28" s="158" t="e">
        <f t="shared" si="2"/>
        <v>#REF!</v>
      </c>
      <c r="F28" s="158" t="e">
        <f t="shared" si="2"/>
        <v>#REF!</v>
      </c>
      <c r="G28" s="158" t="e">
        <f t="shared" si="2"/>
        <v>#REF!</v>
      </c>
      <c r="H28" s="158" t="e">
        <f t="shared" si="2"/>
        <v>#REF!</v>
      </c>
      <c r="I28" s="158" t="e">
        <f t="shared" si="2"/>
        <v>#REF!</v>
      </c>
      <c r="J28" s="158" t="e">
        <f t="shared" si="2"/>
        <v>#REF!</v>
      </c>
      <c r="K28" s="158" t="e">
        <f t="shared" si="2"/>
        <v>#REF!</v>
      </c>
      <c r="L28" s="158" t="e">
        <f t="shared" si="2"/>
        <v>#REF!</v>
      </c>
      <c r="M28" s="158" t="e">
        <f t="shared" si="2"/>
        <v>#REF!</v>
      </c>
      <c r="N28" s="158" t="e">
        <f t="shared" si="2"/>
        <v>#REF!</v>
      </c>
      <c r="O28" s="158" t="e">
        <f t="shared" si="2"/>
        <v>#REF!</v>
      </c>
      <c r="P28" s="158" t="e">
        <f t="shared" si="2"/>
        <v>#REF!</v>
      </c>
      <c r="Q28" s="158" t="e">
        <f t="shared" si="2"/>
        <v>#REF!</v>
      </c>
      <c r="R28" s="158" t="e">
        <f t="shared" si="2"/>
        <v>#REF!</v>
      </c>
      <c r="S28" s="158" t="e">
        <f t="shared" si="2"/>
        <v>#REF!</v>
      </c>
      <c r="T28" s="158"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8" t="e">
        <f t="shared" si="3"/>
        <v>#REF!</v>
      </c>
      <c r="C30" s="158" t="e">
        <f t="shared" si="2"/>
        <v>#REF!</v>
      </c>
      <c r="D30" s="158" t="e">
        <f t="shared" si="2"/>
        <v>#REF!</v>
      </c>
      <c r="E30" s="158" t="e">
        <f t="shared" si="2"/>
        <v>#REF!</v>
      </c>
      <c r="F30" s="158" t="e">
        <f t="shared" si="2"/>
        <v>#REF!</v>
      </c>
      <c r="G30" s="158" t="e">
        <f t="shared" si="2"/>
        <v>#REF!</v>
      </c>
      <c r="H30" s="158" t="e">
        <f t="shared" si="2"/>
        <v>#REF!</v>
      </c>
      <c r="I30" s="158" t="e">
        <f t="shared" si="2"/>
        <v>#REF!</v>
      </c>
      <c r="J30" s="158" t="e">
        <f t="shared" si="2"/>
        <v>#REF!</v>
      </c>
      <c r="K30" s="158" t="e">
        <f t="shared" si="2"/>
        <v>#REF!</v>
      </c>
      <c r="L30" s="158" t="e">
        <f t="shared" si="2"/>
        <v>#REF!</v>
      </c>
      <c r="M30" s="158" t="e">
        <f t="shared" si="2"/>
        <v>#REF!</v>
      </c>
      <c r="N30" s="158" t="e">
        <f t="shared" si="2"/>
        <v>#REF!</v>
      </c>
      <c r="O30" s="158" t="e">
        <f t="shared" si="2"/>
        <v>#REF!</v>
      </c>
      <c r="P30" s="158" t="e">
        <f t="shared" si="2"/>
        <v>#REF!</v>
      </c>
      <c r="Q30" s="158" t="e">
        <f t="shared" si="2"/>
        <v>#REF!</v>
      </c>
      <c r="R30" s="158" t="e">
        <f t="shared" si="2"/>
        <v>#REF!</v>
      </c>
      <c r="S30" s="158" t="e">
        <f t="shared" si="2"/>
        <v>#REF!</v>
      </c>
      <c r="T30" s="158" t="e">
        <f t="shared" si="2"/>
        <v>#REF!</v>
      </c>
    </row>
    <row r="31" spans="1:20" s="50" customFormat="1" x14ac:dyDescent="0.2">
      <c r="A31" s="88">
        <f>A25</f>
        <v>2</v>
      </c>
      <c r="B31" s="158" t="e">
        <f t="shared" si="3"/>
        <v>#REF!</v>
      </c>
      <c r="C31" s="158" t="e">
        <f t="shared" si="2"/>
        <v>#REF!</v>
      </c>
      <c r="D31" s="158" t="e">
        <f t="shared" si="2"/>
        <v>#REF!</v>
      </c>
      <c r="E31" s="158" t="e">
        <f t="shared" si="2"/>
        <v>#REF!</v>
      </c>
      <c r="F31" s="158" t="e">
        <f t="shared" si="2"/>
        <v>#REF!</v>
      </c>
      <c r="G31" s="158" t="e">
        <f t="shared" si="2"/>
        <v>#REF!</v>
      </c>
      <c r="H31" s="158" t="e">
        <f t="shared" si="2"/>
        <v>#REF!</v>
      </c>
      <c r="I31" s="158" t="e">
        <f t="shared" si="2"/>
        <v>#REF!</v>
      </c>
      <c r="J31" s="158" t="e">
        <f t="shared" si="2"/>
        <v>#REF!</v>
      </c>
      <c r="K31" s="158" t="e">
        <f t="shared" si="2"/>
        <v>#REF!</v>
      </c>
      <c r="L31" s="158" t="e">
        <f t="shared" si="2"/>
        <v>#REF!</v>
      </c>
      <c r="M31" s="158" t="e">
        <f t="shared" si="2"/>
        <v>#REF!</v>
      </c>
      <c r="N31" s="158" t="e">
        <f t="shared" si="2"/>
        <v>#REF!</v>
      </c>
      <c r="O31" s="158" t="e">
        <f t="shared" si="2"/>
        <v>#REF!</v>
      </c>
      <c r="P31" s="158" t="e">
        <f t="shared" si="2"/>
        <v>#REF!</v>
      </c>
      <c r="Q31" s="158" t="e">
        <f t="shared" si="2"/>
        <v>#REF!</v>
      </c>
      <c r="R31" s="158" t="e">
        <f t="shared" si="2"/>
        <v>#REF!</v>
      </c>
      <c r="S31" s="158" t="e">
        <f t="shared" si="2"/>
        <v>#REF!</v>
      </c>
      <c r="T31" s="158"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8" t="e">
        <f t="shared" si="3"/>
        <v>#REF!</v>
      </c>
      <c r="C33" s="158" t="e">
        <f t="shared" si="2"/>
        <v>#REF!</v>
      </c>
      <c r="D33" s="158" t="e">
        <f t="shared" si="2"/>
        <v>#REF!</v>
      </c>
      <c r="E33" s="158" t="e">
        <f t="shared" si="2"/>
        <v>#REF!</v>
      </c>
      <c r="F33" s="158" t="e">
        <f t="shared" si="2"/>
        <v>#REF!</v>
      </c>
      <c r="G33" s="158" t="e">
        <f t="shared" si="2"/>
        <v>#REF!</v>
      </c>
      <c r="H33" s="158" t="e">
        <f t="shared" si="2"/>
        <v>#REF!</v>
      </c>
      <c r="I33" s="158" t="e">
        <f t="shared" si="2"/>
        <v>#REF!</v>
      </c>
      <c r="J33" s="158" t="e">
        <f t="shared" si="2"/>
        <v>#REF!</v>
      </c>
      <c r="K33" s="158" t="e">
        <f t="shared" si="2"/>
        <v>#REF!</v>
      </c>
      <c r="L33" s="158" t="e">
        <f t="shared" si="2"/>
        <v>#REF!</v>
      </c>
      <c r="M33" s="158" t="e">
        <f t="shared" si="2"/>
        <v>#REF!</v>
      </c>
      <c r="N33" s="158" t="e">
        <f t="shared" si="2"/>
        <v>#REF!</v>
      </c>
      <c r="O33" s="158" t="e">
        <f t="shared" si="2"/>
        <v>#REF!</v>
      </c>
      <c r="P33" s="158" t="e">
        <f t="shared" si="2"/>
        <v>#REF!</v>
      </c>
      <c r="Q33" s="158" t="e">
        <f t="shared" si="2"/>
        <v>#REF!</v>
      </c>
      <c r="R33" s="158" t="e">
        <f t="shared" si="2"/>
        <v>#REF!</v>
      </c>
      <c r="S33" s="158" t="e">
        <f t="shared" si="2"/>
        <v>#REF!</v>
      </c>
      <c r="T33" s="158" t="e">
        <f t="shared" si="2"/>
        <v>#REF!</v>
      </c>
    </row>
    <row r="34" spans="1:20" s="50" customFormat="1" x14ac:dyDescent="0.2">
      <c r="A34" s="88">
        <f>A25</f>
        <v>2</v>
      </c>
      <c r="B34" s="158" t="e">
        <f t="shared" si="3"/>
        <v>#REF!</v>
      </c>
      <c r="C34" s="158" t="e">
        <f t="shared" si="2"/>
        <v>#REF!</v>
      </c>
      <c r="D34" s="158" t="e">
        <f t="shared" si="2"/>
        <v>#REF!</v>
      </c>
      <c r="E34" s="158" t="e">
        <f t="shared" si="2"/>
        <v>#REF!</v>
      </c>
      <c r="F34" s="158" t="e">
        <f t="shared" si="2"/>
        <v>#REF!</v>
      </c>
      <c r="G34" s="158" t="e">
        <f t="shared" si="2"/>
        <v>#REF!</v>
      </c>
      <c r="H34" s="158" t="e">
        <f t="shared" si="2"/>
        <v>#REF!</v>
      </c>
      <c r="I34" s="158" t="e">
        <f t="shared" si="2"/>
        <v>#REF!</v>
      </c>
      <c r="J34" s="158" t="e">
        <f t="shared" si="2"/>
        <v>#REF!</v>
      </c>
      <c r="K34" s="158" t="e">
        <f t="shared" si="2"/>
        <v>#REF!</v>
      </c>
      <c r="L34" s="158" t="e">
        <f t="shared" si="2"/>
        <v>#REF!</v>
      </c>
      <c r="M34" s="158" t="e">
        <f t="shared" si="2"/>
        <v>#REF!</v>
      </c>
      <c r="N34" s="158" t="e">
        <f t="shared" si="2"/>
        <v>#REF!</v>
      </c>
      <c r="O34" s="158" t="e">
        <f t="shared" si="2"/>
        <v>#REF!</v>
      </c>
      <c r="P34" s="158" t="e">
        <f t="shared" si="2"/>
        <v>#REF!</v>
      </c>
      <c r="Q34" s="158" t="e">
        <f t="shared" si="2"/>
        <v>#REF!</v>
      </c>
      <c r="R34" s="158" t="e">
        <f t="shared" si="2"/>
        <v>#REF!</v>
      </c>
      <c r="S34" s="158" t="e">
        <f t="shared" si="2"/>
        <v>#REF!</v>
      </c>
      <c r="T34" s="158"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8" t="e">
        <f t="shared" si="3"/>
        <v>#REF!</v>
      </c>
      <c r="C36" s="158" t="e">
        <f t="shared" si="2"/>
        <v>#REF!</v>
      </c>
      <c r="D36" s="158" t="e">
        <f t="shared" si="2"/>
        <v>#REF!</v>
      </c>
      <c r="E36" s="158" t="e">
        <f t="shared" si="2"/>
        <v>#REF!</v>
      </c>
      <c r="F36" s="158" t="e">
        <f t="shared" si="2"/>
        <v>#REF!</v>
      </c>
      <c r="G36" s="158" t="e">
        <f t="shared" si="2"/>
        <v>#REF!</v>
      </c>
      <c r="H36" s="158" t="e">
        <f t="shared" si="2"/>
        <v>#REF!</v>
      </c>
      <c r="I36" s="158" t="e">
        <f t="shared" si="2"/>
        <v>#REF!</v>
      </c>
      <c r="J36" s="158" t="e">
        <f t="shared" si="2"/>
        <v>#REF!</v>
      </c>
      <c r="K36" s="158" t="e">
        <f t="shared" si="2"/>
        <v>#REF!</v>
      </c>
      <c r="L36" s="158" t="e">
        <f t="shared" si="2"/>
        <v>#REF!</v>
      </c>
      <c r="M36" s="158" t="e">
        <f t="shared" si="2"/>
        <v>#REF!</v>
      </c>
      <c r="N36" s="158" t="e">
        <f t="shared" si="2"/>
        <v>#REF!</v>
      </c>
      <c r="O36" s="158" t="e">
        <f t="shared" si="2"/>
        <v>#REF!</v>
      </c>
      <c r="P36" s="158" t="e">
        <f t="shared" si="2"/>
        <v>#REF!</v>
      </c>
      <c r="Q36" s="158" t="e">
        <f t="shared" si="2"/>
        <v>#REF!</v>
      </c>
      <c r="R36" s="158" t="e">
        <f t="shared" si="2"/>
        <v>#REF!</v>
      </c>
      <c r="S36" s="158" t="e">
        <f t="shared" si="2"/>
        <v>#REF!</v>
      </c>
      <c r="T36" s="158"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5" t="s">
        <v>160</v>
      </c>
    </row>
    <row r="46" spans="1:20" ht="12.6" customHeight="1" thickBot="1" x14ac:dyDescent="0.25">
      <c r="A46" s="3"/>
    </row>
    <row r="47" spans="1:20" ht="13.35" customHeight="1" thickBot="1" x14ac:dyDescent="0.25">
      <c r="A47" s="105" t="s">
        <v>71</v>
      </c>
    </row>
    <row r="48" spans="1:20" ht="11.45" customHeight="1" x14ac:dyDescent="0.2">
      <c r="A48" s="129" t="s">
        <v>113</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101</v>
      </c>
    </row>
    <row r="4" spans="1:3" s="52" customFormat="1" ht="32.1"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8" t="e">
        <f t="shared" ref="B21:C21" si="0">B4</f>
        <v>#REF!</v>
      </c>
      <c r="C21" s="138" t="e">
        <f t="shared" si="0"/>
        <v>#REF!</v>
      </c>
    </row>
    <row r="22" spans="1:3" ht="20.25" customHeight="1" x14ac:dyDescent="0.2">
      <c r="A22" s="90" t="s">
        <v>64</v>
      </c>
      <c r="B22" s="138" t="e">
        <f t="shared" ref="B22:C22" si="1">B5</f>
        <v>#REF!</v>
      </c>
      <c r="C22" s="138"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5" t="s">
        <v>164</v>
      </c>
    </row>
    <row r="46" spans="1:3" ht="12.6" customHeight="1" thickBot="1" x14ac:dyDescent="0.25">
      <c r="A46" s="3"/>
    </row>
    <row r="47" spans="1:3" ht="13.35" customHeight="1" thickBot="1" x14ac:dyDescent="0.25">
      <c r="A47" s="105" t="s">
        <v>71</v>
      </c>
    </row>
    <row r="48" spans="1:3" ht="11.45" customHeight="1" x14ac:dyDescent="0.2">
      <c r="A48" s="129" t="s">
        <v>113</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101</v>
      </c>
    </row>
    <row r="4" spans="1:3" s="52" customFormat="1" ht="22.9"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5" t="s">
        <v>164</v>
      </c>
    </row>
    <row r="28" spans="1:3" ht="12.6" customHeight="1" thickBot="1" x14ac:dyDescent="0.25">
      <c r="A28" s="3"/>
    </row>
    <row r="29" spans="1:3" ht="13.35" customHeight="1" thickBot="1" x14ac:dyDescent="0.25">
      <c r="A29" s="105" t="s">
        <v>71</v>
      </c>
    </row>
    <row r="30" spans="1:3" ht="11.45" customHeight="1" x14ac:dyDescent="0.2">
      <c r="A30" s="129" t="s">
        <v>113</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9" t="s">
        <v>82</v>
      </c>
    </row>
    <row r="2" spans="1:23" x14ac:dyDescent="0.2">
      <c r="A2" s="209"/>
    </row>
    <row r="3" spans="1:23" x14ac:dyDescent="0.2">
      <c r="A3" s="209"/>
    </row>
    <row r="4" spans="1:23" x14ac:dyDescent="0.2">
      <c r="A4" s="122" t="s">
        <v>115</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3"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5"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4"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5"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10" t="s">
        <v>119</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120</v>
      </c>
      <c r="E40" s="83"/>
    </row>
    <row r="41" spans="1:21" s="72" customFormat="1" ht="12" x14ac:dyDescent="0.2">
      <c r="A41" s="54"/>
      <c r="E41" s="83"/>
    </row>
    <row r="42" spans="1:21" s="72" customFormat="1" ht="25.5" x14ac:dyDescent="0.2">
      <c r="A42" s="64" t="s">
        <v>121</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6" t="s">
        <v>124</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6" t="s">
        <v>122</v>
      </c>
      <c r="E49" s="79"/>
      <c r="F49" s="79"/>
      <c r="G49" s="79"/>
      <c r="H49" s="79"/>
      <c r="I49" s="79"/>
      <c r="J49" s="79"/>
      <c r="K49" s="79"/>
      <c r="L49" s="79"/>
      <c r="M49" s="79"/>
      <c r="N49" s="79"/>
      <c r="O49" s="79"/>
      <c r="P49" s="79"/>
      <c r="Q49" s="79"/>
      <c r="R49" s="79"/>
      <c r="S49" s="79"/>
      <c r="T49" s="79"/>
      <c r="U49" s="79"/>
    </row>
    <row r="50" spans="1:21" s="72" customFormat="1" ht="42" x14ac:dyDescent="0.2">
      <c r="A50" s="121" t="s">
        <v>126</v>
      </c>
      <c r="E50" s="79"/>
      <c r="F50" s="79"/>
      <c r="G50" s="79"/>
      <c r="H50" s="79"/>
      <c r="I50" s="79"/>
      <c r="J50" s="79"/>
      <c r="K50" s="79"/>
      <c r="L50" s="79"/>
      <c r="M50" s="79"/>
      <c r="N50" s="79"/>
      <c r="O50" s="79"/>
      <c r="P50" s="79"/>
      <c r="Q50" s="79"/>
      <c r="R50" s="79"/>
      <c r="S50" s="79"/>
      <c r="T50" s="79"/>
      <c r="U50" s="79"/>
    </row>
    <row r="51" spans="1:21" s="72" customFormat="1" ht="31.5" x14ac:dyDescent="0.2">
      <c r="A51" s="121" t="s">
        <v>127</v>
      </c>
      <c r="E51" s="83"/>
    </row>
    <row r="52" spans="1:21" s="72" customFormat="1" ht="42" x14ac:dyDescent="0.2">
      <c r="A52" s="136" t="s">
        <v>125</v>
      </c>
      <c r="E52" s="83"/>
    </row>
    <row r="53" spans="1:21" s="72" customFormat="1" ht="39.75" customHeight="1" x14ac:dyDescent="0.2">
      <c r="A53" s="136" t="s">
        <v>123</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09" t="s">
        <v>82</v>
      </c>
    </row>
    <row r="2" spans="1:51" x14ac:dyDescent="0.2">
      <c r="A2" s="209"/>
    </row>
    <row r="3" spans="1:51" x14ac:dyDescent="0.2">
      <c r="A3" s="209"/>
    </row>
    <row r="4" spans="1:51" x14ac:dyDescent="0.2">
      <c r="A4" s="122" t="s">
        <v>115</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3" t="e">
        <f>'C завтраками| Bed and breakfast'!#REF!</f>
        <v>#REF!</v>
      </c>
      <c r="J5" s="133" t="e">
        <f>'C завтраками| Bed and breakfast'!#REF!</f>
        <v>#REF!</v>
      </c>
      <c r="K5" s="135"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5"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4" t="e">
        <f>'C завтраками| Bed and breakfast'!#REF!</f>
        <v>#REF!</v>
      </c>
      <c r="J6" s="133" t="e">
        <f>'C завтраками| Bed and breakfast'!#REF!</f>
        <v>#REF!</v>
      </c>
      <c r="K6" s="133"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5"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10" t="s">
        <v>119</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120</v>
      </c>
      <c r="E28" s="83"/>
    </row>
    <row r="29" spans="1:51" s="72" customFormat="1" ht="12" x14ac:dyDescent="0.2">
      <c r="A29" s="54"/>
      <c r="E29" s="83"/>
    </row>
    <row r="30" spans="1:51" s="72" customFormat="1" ht="25.5" x14ac:dyDescent="0.2">
      <c r="A30" s="64" t="s">
        <v>121</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6" t="s">
        <v>124</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6" t="s">
        <v>122</v>
      </c>
      <c r="E37" s="79"/>
      <c r="F37" s="79"/>
      <c r="G37" s="79"/>
      <c r="H37" s="79"/>
      <c r="I37" s="79"/>
      <c r="J37" s="79"/>
      <c r="K37" s="79"/>
      <c r="L37" s="79"/>
      <c r="M37" s="79"/>
      <c r="N37" s="79"/>
      <c r="O37" s="79"/>
      <c r="P37" s="79"/>
      <c r="Q37" s="79"/>
      <c r="R37" s="79"/>
      <c r="S37" s="79"/>
      <c r="T37" s="79"/>
      <c r="U37" s="79"/>
    </row>
    <row r="38" spans="1:21" s="72" customFormat="1" ht="42" x14ac:dyDescent="0.2">
      <c r="A38" s="121" t="s">
        <v>126</v>
      </c>
      <c r="E38" s="79"/>
      <c r="F38" s="79"/>
      <c r="G38" s="79"/>
      <c r="H38" s="79"/>
      <c r="I38" s="79"/>
      <c r="J38" s="79"/>
      <c r="K38" s="79"/>
      <c r="L38" s="79"/>
      <c r="M38" s="79"/>
      <c r="N38" s="79"/>
      <c r="O38" s="79"/>
      <c r="P38" s="79"/>
      <c r="Q38" s="79"/>
      <c r="R38" s="79"/>
      <c r="S38" s="79"/>
      <c r="T38" s="79"/>
      <c r="U38" s="79"/>
    </row>
    <row r="39" spans="1:21" s="72" customFormat="1" ht="31.5" x14ac:dyDescent="0.2">
      <c r="A39" s="121" t="s">
        <v>127</v>
      </c>
      <c r="E39" s="83"/>
    </row>
    <row r="40" spans="1:21" s="72" customFormat="1" ht="42" x14ac:dyDescent="0.2">
      <c r="A40" s="136" t="s">
        <v>125</v>
      </c>
      <c r="E40" s="83"/>
    </row>
    <row r="41" spans="1:21" s="72" customFormat="1" ht="33.75" customHeight="1" x14ac:dyDescent="0.2">
      <c r="A41" s="136" t="s">
        <v>123</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101</v>
      </c>
    </row>
    <row r="4" spans="1:22" s="52" customFormat="1" ht="32.1" customHeight="1" x14ac:dyDescent="0.2">
      <c r="A4" s="98" t="s">
        <v>64</v>
      </c>
      <c r="B4" s="138">
        <v>44935</v>
      </c>
      <c r="C4" s="138">
        <v>44940</v>
      </c>
      <c r="D4" s="138">
        <v>44942</v>
      </c>
      <c r="E4" s="138">
        <v>44947</v>
      </c>
      <c r="F4" s="138">
        <v>44949</v>
      </c>
      <c r="G4" s="138">
        <v>44954</v>
      </c>
      <c r="H4" s="138">
        <v>44956</v>
      </c>
      <c r="I4" s="138">
        <v>44958</v>
      </c>
      <c r="J4" s="138">
        <v>44961</v>
      </c>
      <c r="K4" s="138">
        <v>44963</v>
      </c>
      <c r="L4" s="138">
        <v>44968</v>
      </c>
      <c r="M4" s="138">
        <v>44970</v>
      </c>
      <c r="N4" s="138">
        <v>44975</v>
      </c>
      <c r="O4" s="138">
        <v>44981</v>
      </c>
      <c r="P4" s="138">
        <v>44984</v>
      </c>
      <c r="Q4" s="138">
        <v>44986</v>
      </c>
      <c r="R4" s="138">
        <v>44988</v>
      </c>
      <c r="S4" s="138">
        <v>44994</v>
      </c>
      <c r="T4" s="138">
        <v>45005</v>
      </c>
      <c r="U4" s="138">
        <v>45010</v>
      </c>
      <c r="V4" s="138">
        <v>45012</v>
      </c>
    </row>
    <row r="5" spans="1:22" s="53" customFormat="1" ht="21.95" customHeight="1" x14ac:dyDescent="0.2">
      <c r="A5" s="98"/>
      <c r="B5" s="138">
        <v>44939</v>
      </c>
      <c r="C5" s="138">
        <v>44941</v>
      </c>
      <c r="D5" s="138">
        <v>44946</v>
      </c>
      <c r="E5" s="138">
        <v>44948</v>
      </c>
      <c r="F5" s="138">
        <v>44953</v>
      </c>
      <c r="G5" s="138">
        <v>44955</v>
      </c>
      <c r="H5" s="138">
        <v>44957</v>
      </c>
      <c r="I5" s="138">
        <v>44960</v>
      </c>
      <c r="J5" s="138">
        <v>44962</v>
      </c>
      <c r="K5" s="138">
        <v>44967</v>
      </c>
      <c r="L5" s="138">
        <v>44969</v>
      </c>
      <c r="M5" s="138">
        <v>44974</v>
      </c>
      <c r="N5" s="138">
        <v>44980</v>
      </c>
      <c r="O5" s="138">
        <v>44983</v>
      </c>
      <c r="P5" s="138">
        <v>44985</v>
      </c>
      <c r="Q5" s="138">
        <v>44987</v>
      </c>
      <c r="R5" s="138">
        <v>44993</v>
      </c>
      <c r="S5" s="138">
        <v>45004</v>
      </c>
      <c r="T5" s="138">
        <v>45009</v>
      </c>
      <c r="U5" s="138">
        <v>45011</v>
      </c>
      <c r="V5" s="138">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9">
        <f t="shared" ref="B21:V21" si="0">B4</f>
        <v>44935</v>
      </c>
      <c r="C21" s="139">
        <f t="shared" si="0"/>
        <v>44940</v>
      </c>
      <c r="D21" s="139">
        <f t="shared" si="0"/>
        <v>44942</v>
      </c>
      <c r="E21" s="139">
        <f t="shared" si="0"/>
        <v>44947</v>
      </c>
      <c r="F21" s="139">
        <f t="shared" si="0"/>
        <v>44949</v>
      </c>
      <c r="G21" s="139">
        <f t="shared" si="0"/>
        <v>44954</v>
      </c>
      <c r="H21" s="139">
        <f t="shared" si="0"/>
        <v>44956</v>
      </c>
      <c r="I21" s="139">
        <f t="shared" si="0"/>
        <v>44958</v>
      </c>
      <c r="J21" s="139">
        <f t="shared" si="0"/>
        <v>44961</v>
      </c>
      <c r="K21" s="139">
        <f t="shared" si="0"/>
        <v>44963</v>
      </c>
      <c r="L21" s="139">
        <f t="shared" si="0"/>
        <v>44968</v>
      </c>
      <c r="M21" s="139">
        <f t="shared" si="0"/>
        <v>44970</v>
      </c>
      <c r="N21" s="139">
        <f t="shared" si="0"/>
        <v>44975</v>
      </c>
      <c r="O21" s="139">
        <f t="shared" si="0"/>
        <v>44981</v>
      </c>
      <c r="P21" s="139">
        <f t="shared" si="0"/>
        <v>44984</v>
      </c>
      <c r="Q21" s="139">
        <f t="shared" si="0"/>
        <v>44986</v>
      </c>
      <c r="R21" s="139">
        <f t="shared" si="0"/>
        <v>44988</v>
      </c>
      <c r="S21" s="139">
        <f t="shared" si="0"/>
        <v>44994</v>
      </c>
      <c r="T21" s="139">
        <f t="shared" si="0"/>
        <v>45005</v>
      </c>
      <c r="U21" s="139">
        <f t="shared" si="0"/>
        <v>45010</v>
      </c>
      <c r="V21" s="139">
        <f t="shared" si="0"/>
        <v>45012</v>
      </c>
    </row>
    <row r="22" spans="1:22" ht="20.25" customHeight="1" x14ac:dyDescent="0.2">
      <c r="A22" s="90" t="s">
        <v>64</v>
      </c>
      <c r="B22" s="139">
        <f t="shared" ref="B22:V22" si="1">B5</f>
        <v>44939</v>
      </c>
      <c r="C22" s="139">
        <f t="shared" si="1"/>
        <v>44941</v>
      </c>
      <c r="D22" s="139">
        <f t="shared" si="1"/>
        <v>44946</v>
      </c>
      <c r="E22" s="139">
        <f t="shared" si="1"/>
        <v>44948</v>
      </c>
      <c r="F22" s="139">
        <f t="shared" si="1"/>
        <v>44953</v>
      </c>
      <c r="G22" s="139">
        <f t="shared" si="1"/>
        <v>44955</v>
      </c>
      <c r="H22" s="139">
        <f t="shared" si="1"/>
        <v>44957</v>
      </c>
      <c r="I22" s="139">
        <f t="shared" si="1"/>
        <v>44960</v>
      </c>
      <c r="J22" s="139">
        <f t="shared" si="1"/>
        <v>44962</v>
      </c>
      <c r="K22" s="139">
        <f t="shared" si="1"/>
        <v>44967</v>
      </c>
      <c r="L22" s="139">
        <f t="shared" si="1"/>
        <v>44969</v>
      </c>
      <c r="M22" s="139">
        <f t="shared" si="1"/>
        <v>44974</v>
      </c>
      <c r="N22" s="139">
        <f t="shared" si="1"/>
        <v>44980</v>
      </c>
      <c r="O22" s="139">
        <f t="shared" si="1"/>
        <v>44983</v>
      </c>
      <c r="P22" s="139">
        <f t="shared" si="1"/>
        <v>44985</v>
      </c>
      <c r="Q22" s="139">
        <f t="shared" si="1"/>
        <v>44987</v>
      </c>
      <c r="R22" s="139">
        <f t="shared" si="1"/>
        <v>44993</v>
      </c>
      <c r="S22" s="139">
        <f t="shared" si="1"/>
        <v>45004</v>
      </c>
      <c r="T22" s="139">
        <f t="shared" si="1"/>
        <v>45009</v>
      </c>
      <c r="U22" s="139">
        <f t="shared" si="1"/>
        <v>45011</v>
      </c>
      <c r="V22" s="139">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5" t="s">
        <v>160</v>
      </c>
    </row>
    <row r="46" spans="1:22" ht="12.6" customHeight="1" thickBot="1" x14ac:dyDescent="0.25">
      <c r="A46" s="3"/>
    </row>
    <row r="47" spans="1:22" ht="13.35" customHeight="1" thickBot="1" x14ac:dyDescent="0.25">
      <c r="A47" s="105" t="s">
        <v>71</v>
      </c>
    </row>
    <row r="48" spans="1:22" ht="11.45" customHeight="1" x14ac:dyDescent="0.2">
      <c r="A48" s="129" t="s">
        <v>113</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117</v>
      </c>
    </row>
    <row r="4" spans="1:3" s="52" customFormat="1" ht="32.1"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8" t="e">
        <f t="shared" ref="B21:C21" si="0">B4</f>
        <v>#REF!</v>
      </c>
      <c r="C21" s="138" t="e">
        <f t="shared" si="0"/>
        <v>#REF!</v>
      </c>
    </row>
    <row r="22" spans="1:3" ht="20.25" customHeight="1" x14ac:dyDescent="0.2">
      <c r="A22" s="90" t="s">
        <v>64</v>
      </c>
      <c r="B22" s="138" t="e">
        <f t="shared" ref="B22:C22" si="1">B5</f>
        <v>#REF!</v>
      </c>
      <c r="C22" s="138"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5" t="s">
        <v>164</v>
      </c>
    </row>
    <row r="46" spans="1:3" ht="12.6" customHeight="1" thickBot="1" x14ac:dyDescent="0.25">
      <c r="A46" s="3"/>
    </row>
    <row r="47" spans="1:3" ht="13.35" customHeight="1" thickBot="1" x14ac:dyDescent="0.25">
      <c r="A47" s="105" t="s">
        <v>71</v>
      </c>
    </row>
    <row r="48" spans="1:3" ht="11.45" customHeight="1" x14ac:dyDescent="0.2">
      <c r="A48" s="96" t="s">
        <v>159</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101</v>
      </c>
    </row>
    <row r="4" spans="1:3" s="52" customFormat="1" ht="32.1"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8" t="e">
        <f t="shared" ref="B21:C21" si="0">B4</f>
        <v>#REF!</v>
      </c>
      <c r="C21" s="138" t="e">
        <f t="shared" si="0"/>
        <v>#REF!</v>
      </c>
    </row>
    <row r="22" spans="1:3" ht="20.25" customHeight="1" x14ac:dyDescent="0.2">
      <c r="A22" s="90" t="s">
        <v>64</v>
      </c>
      <c r="B22" s="138" t="e">
        <f t="shared" ref="B22:C22" si="1">B5</f>
        <v>#REF!</v>
      </c>
      <c r="C22" s="138"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5" t="s">
        <v>164</v>
      </c>
    </row>
    <row r="46" spans="1:3" ht="12.6" customHeight="1" thickBot="1" x14ac:dyDescent="0.25">
      <c r="A46" s="3"/>
    </row>
    <row r="47" spans="1:3" ht="13.35" customHeight="1" thickBot="1" x14ac:dyDescent="0.25">
      <c r="A47" s="105" t="s">
        <v>71</v>
      </c>
    </row>
    <row r="48" spans="1:3" ht="11.45" customHeight="1" x14ac:dyDescent="0.2">
      <c r="A48" s="96" t="s">
        <v>159</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09" t="s">
        <v>82</v>
      </c>
    </row>
    <row r="2" spans="1:20" s="51" customFormat="1" ht="12" customHeight="1" x14ac:dyDescent="0.2">
      <c r="A2" s="209"/>
    </row>
    <row r="3" spans="1:20" s="51" customFormat="1" ht="11.1" customHeight="1" x14ac:dyDescent="0.2">
      <c r="A3" s="97" t="s">
        <v>101</v>
      </c>
    </row>
    <row r="4" spans="1:20"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c r="G4" s="138" t="e">
        <f>'C завтраками| Bed and breakfast'!#REF!</f>
        <v>#REF!</v>
      </c>
      <c r="H4" s="138" t="e">
        <f>'C завтраками| Bed and breakfast'!#REF!</f>
        <v>#REF!</v>
      </c>
      <c r="I4" s="138" t="e">
        <f>'C завтраками| Bed and breakfast'!#REF!</f>
        <v>#REF!</v>
      </c>
      <c r="J4" s="138" t="e">
        <f>'C завтраками| Bed and breakfast'!#REF!</f>
        <v>#REF!</v>
      </c>
      <c r="K4" s="138" t="e">
        <f>'C завтраками| Bed and breakfast'!#REF!</f>
        <v>#REF!</v>
      </c>
      <c r="L4" s="138" t="e">
        <f>'C завтраками| Bed and breakfast'!#REF!</f>
        <v>#REF!</v>
      </c>
      <c r="M4" s="138" t="e">
        <f>'C завтраками| Bed and breakfast'!#REF!</f>
        <v>#REF!</v>
      </c>
      <c r="N4" s="138" t="e">
        <f>'C завтраками| Bed and breakfast'!#REF!</f>
        <v>#REF!</v>
      </c>
      <c r="O4" s="138" t="e">
        <f>'C завтраками| Bed and breakfast'!#REF!</f>
        <v>#REF!</v>
      </c>
      <c r="P4" s="138" t="e">
        <f>'C завтраками| Bed and breakfast'!#REF!</f>
        <v>#REF!</v>
      </c>
      <c r="Q4" s="138" t="e">
        <f>'C завтраками| Bed and breakfast'!#REF!</f>
        <v>#REF!</v>
      </c>
      <c r="R4" s="138" t="e">
        <f>'C завтраками| Bed and breakfast'!#REF!</f>
        <v>#REF!</v>
      </c>
      <c r="S4" s="138" t="e">
        <f>'C завтраками| Bed and breakfast'!#REF!</f>
        <v>#REF!</v>
      </c>
      <c r="T4" s="138" t="e">
        <f>'C завтраками| Bed and breakfast'!#REF!</f>
        <v>#REF!</v>
      </c>
    </row>
    <row r="5" spans="1:20"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c r="G5" s="138" t="e">
        <f>'C завтраками| Bed and breakfast'!#REF!</f>
        <v>#REF!</v>
      </c>
      <c r="H5" s="138" t="e">
        <f>'C завтраками| Bed and breakfast'!#REF!</f>
        <v>#REF!</v>
      </c>
      <c r="I5" s="138" t="e">
        <f>'C завтраками| Bed and breakfast'!#REF!</f>
        <v>#REF!</v>
      </c>
      <c r="J5" s="138" t="e">
        <f>'C завтраками| Bed and breakfast'!#REF!</f>
        <v>#REF!</v>
      </c>
      <c r="K5" s="138" t="e">
        <f>'C завтраками| Bed and breakfast'!#REF!</f>
        <v>#REF!</v>
      </c>
      <c r="L5" s="138" t="e">
        <f>'C завтраками| Bed and breakfast'!#REF!</f>
        <v>#REF!</v>
      </c>
      <c r="M5" s="138" t="e">
        <f>'C завтраками| Bed and breakfast'!#REF!</f>
        <v>#REF!</v>
      </c>
      <c r="N5" s="138" t="e">
        <f>'C завтраками| Bed and breakfast'!#REF!</f>
        <v>#REF!</v>
      </c>
      <c r="O5" s="138" t="e">
        <f>'C завтраками| Bed and breakfast'!#REF!</f>
        <v>#REF!</v>
      </c>
      <c r="P5" s="138" t="e">
        <f>'C завтраками| Bed and breakfast'!#REF!</f>
        <v>#REF!</v>
      </c>
      <c r="Q5" s="138" t="e">
        <f>'C завтраками| Bed and breakfast'!#REF!</f>
        <v>#REF!</v>
      </c>
      <c r="R5" s="138" t="e">
        <f>'C завтраками| Bed and breakfast'!#REF!</f>
        <v>#REF!</v>
      </c>
      <c r="S5" s="138" t="e">
        <f>'C завтраками| Bed and breakfast'!#REF!</f>
        <v>#REF!</v>
      </c>
      <c r="T5" s="138"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9" t="e">
        <f t="shared" ref="B21:T21" si="0">B4</f>
        <v>#REF!</v>
      </c>
      <c r="C21" s="139" t="e">
        <f t="shared" si="0"/>
        <v>#REF!</v>
      </c>
      <c r="D21" s="139" t="e">
        <f t="shared" si="0"/>
        <v>#REF!</v>
      </c>
      <c r="E21" s="139" t="e">
        <f t="shared" si="0"/>
        <v>#REF!</v>
      </c>
      <c r="F21" s="139" t="e">
        <f t="shared" si="0"/>
        <v>#REF!</v>
      </c>
      <c r="G21" s="139" t="e">
        <f t="shared" si="0"/>
        <v>#REF!</v>
      </c>
      <c r="H21" s="139" t="e">
        <f t="shared" si="0"/>
        <v>#REF!</v>
      </c>
      <c r="I21" s="139" t="e">
        <f t="shared" si="0"/>
        <v>#REF!</v>
      </c>
      <c r="J21" s="139" t="e">
        <f t="shared" si="0"/>
        <v>#REF!</v>
      </c>
      <c r="K21" s="139" t="e">
        <f t="shared" si="0"/>
        <v>#REF!</v>
      </c>
      <c r="L21" s="139" t="e">
        <f t="shared" si="0"/>
        <v>#REF!</v>
      </c>
      <c r="M21" s="139" t="e">
        <f t="shared" si="0"/>
        <v>#REF!</v>
      </c>
      <c r="N21" s="139" t="e">
        <f t="shared" si="0"/>
        <v>#REF!</v>
      </c>
      <c r="O21" s="139" t="e">
        <f t="shared" si="0"/>
        <v>#REF!</v>
      </c>
      <c r="P21" s="139" t="e">
        <f t="shared" si="0"/>
        <v>#REF!</v>
      </c>
      <c r="Q21" s="139" t="e">
        <f t="shared" si="0"/>
        <v>#REF!</v>
      </c>
      <c r="R21" s="139" t="e">
        <f t="shared" si="0"/>
        <v>#REF!</v>
      </c>
      <c r="S21" s="139" t="e">
        <f t="shared" si="0"/>
        <v>#REF!</v>
      </c>
      <c r="T21" s="139" t="e">
        <f t="shared" si="0"/>
        <v>#REF!</v>
      </c>
    </row>
    <row r="22" spans="1:20" ht="20.25" customHeight="1" x14ac:dyDescent="0.2">
      <c r="A22" s="90" t="s">
        <v>64</v>
      </c>
      <c r="B22" s="139" t="e">
        <f t="shared" ref="B22:T22" si="1">B5</f>
        <v>#REF!</v>
      </c>
      <c r="C22" s="139" t="e">
        <f t="shared" si="1"/>
        <v>#REF!</v>
      </c>
      <c r="D22" s="139" t="e">
        <f t="shared" si="1"/>
        <v>#REF!</v>
      </c>
      <c r="E22" s="139" t="e">
        <f t="shared" si="1"/>
        <v>#REF!</v>
      </c>
      <c r="F22" s="139" t="e">
        <f t="shared" si="1"/>
        <v>#REF!</v>
      </c>
      <c r="G22" s="139" t="e">
        <f t="shared" si="1"/>
        <v>#REF!</v>
      </c>
      <c r="H22" s="139" t="e">
        <f t="shared" si="1"/>
        <v>#REF!</v>
      </c>
      <c r="I22" s="139" t="e">
        <f t="shared" si="1"/>
        <v>#REF!</v>
      </c>
      <c r="J22" s="139" t="e">
        <f t="shared" si="1"/>
        <v>#REF!</v>
      </c>
      <c r="K22" s="139" t="e">
        <f t="shared" si="1"/>
        <v>#REF!</v>
      </c>
      <c r="L22" s="139" t="e">
        <f t="shared" si="1"/>
        <v>#REF!</v>
      </c>
      <c r="M22" s="139" t="e">
        <f t="shared" si="1"/>
        <v>#REF!</v>
      </c>
      <c r="N22" s="139" t="e">
        <f t="shared" si="1"/>
        <v>#REF!</v>
      </c>
      <c r="O22" s="139" t="e">
        <f t="shared" si="1"/>
        <v>#REF!</v>
      </c>
      <c r="P22" s="139" t="e">
        <f t="shared" si="1"/>
        <v>#REF!</v>
      </c>
      <c r="Q22" s="139" t="e">
        <f t="shared" si="1"/>
        <v>#REF!</v>
      </c>
      <c r="R22" s="139" t="e">
        <f t="shared" si="1"/>
        <v>#REF!</v>
      </c>
      <c r="S22" s="139" t="e">
        <f t="shared" si="1"/>
        <v>#REF!</v>
      </c>
      <c r="T22" s="139"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5" t="s">
        <v>160</v>
      </c>
    </row>
    <row r="46" spans="1:20" ht="12.6" customHeight="1" thickBot="1" x14ac:dyDescent="0.25">
      <c r="A46" s="3"/>
    </row>
    <row r="47" spans="1:20" ht="13.35" customHeight="1" thickBot="1" x14ac:dyDescent="0.25">
      <c r="A47" s="105" t="s">
        <v>71</v>
      </c>
    </row>
    <row r="48" spans="1:20" ht="11.45" customHeight="1" x14ac:dyDescent="0.2">
      <c r="A48" s="96" t="s">
        <v>159</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9" t="s">
        <v>82</v>
      </c>
    </row>
    <row r="2" spans="1:3" s="51" customFormat="1" ht="12" customHeight="1" x14ac:dyDescent="0.2">
      <c r="A2" s="209"/>
    </row>
    <row r="3" spans="1:3" s="51" customFormat="1" ht="11.1" customHeight="1" x14ac:dyDescent="0.2">
      <c r="A3" s="97" t="s">
        <v>101</v>
      </c>
    </row>
    <row r="4" spans="1:3" s="52" customFormat="1" ht="19.899999999999999" customHeight="1" x14ac:dyDescent="0.2">
      <c r="A4" s="98" t="s">
        <v>64</v>
      </c>
      <c r="B4" s="138" t="e">
        <f>'C завтраками| Bed and breakfast'!#REF!</f>
        <v>#REF!</v>
      </c>
      <c r="C4" s="138" t="e">
        <f>'C завтраками| Bed and breakfast'!#REF!</f>
        <v>#REF!</v>
      </c>
    </row>
    <row r="5" spans="1:3" s="53" customFormat="1" ht="21.95" customHeight="1" x14ac:dyDescent="0.2">
      <c r="A5" s="98"/>
      <c r="B5" s="138" t="e">
        <f>'C завтраками| Bed and breakfast'!#REF!</f>
        <v>#REF!</v>
      </c>
      <c r="C5" s="138"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5" t="s">
        <v>164</v>
      </c>
    </row>
    <row r="28" spans="1:3" ht="12.6" customHeight="1" thickBot="1" x14ac:dyDescent="0.25">
      <c r="A28" s="3"/>
    </row>
    <row r="29" spans="1:3" ht="13.35" customHeight="1" thickBot="1" x14ac:dyDescent="0.25">
      <c r="A29" s="105" t="s">
        <v>71</v>
      </c>
    </row>
    <row r="30" spans="1:3" ht="11.45" customHeight="1" x14ac:dyDescent="0.2">
      <c r="A30" s="96" t="s">
        <v>159</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09" t="s">
        <v>82</v>
      </c>
    </row>
    <row r="2" spans="1:18" x14ac:dyDescent="0.2">
      <c r="A2" s="209"/>
    </row>
    <row r="3" spans="1:18" x14ac:dyDescent="0.2">
      <c r="A3" s="209"/>
    </row>
    <row r="4" spans="1:18" ht="18.75" customHeight="1" x14ac:dyDescent="0.2">
      <c r="A4" s="149"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8" t="s">
        <v>100</v>
      </c>
      <c r="B22" s="138">
        <f t="shared" ref="B22:R22" si="0">B5</f>
        <v>44743</v>
      </c>
      <c r="C22" s="138">
        <f t="shared" si="0"/>
        <v>44753</v>
      </c>
      <c r="D22" s="138">
        <f t="shared" si="0"/>
        <v>44757</v>
      </c>
      <c r="E22" s="138">
        <f t="shared" si="0"/>
        <v>44759</v>
      </c>
      <c r="F22" s="138">
        <f t="shared" si="0"/>
        <v>44764</v>
      </c>
      <c r="G22" s="138">
        <f t="shared" si="0"/>
        <v>44766</v>
      </c>
      <c r="H22" s="138">
        <f t="shared" si="0"/>
        <v>44771</v>
      </c>
      <c r="I22" s="138">
        <f t="shared" si="0"/>
        <v>44774</v>
      </c>
      <c r="J22" s="138">
        <f t="shared" si="0"/>
        <v>44778</v>
      </c>
      <c r="K22" s="138">
        <f t="shared" si="0"/>
        <v>44780</v>
      </c>
      <c r="L22" s="138">
        <f t="shared" si="0"/>
        <v>44785</v>
      </c>
      <c r="M22" s="138">
        <f t="shared" si="0"/>
        <v>44787</v>
      </c>
      <c r="N22" s="138">
        <f t="shared" si="0"/>
        <v>44792</v>
      </c>
      <c r="O22" s="138">
        <f t="shared" si="0"/>
        <v>44794</v>
      </c>
      <c r="P22" s="138">
        <f t="shared" si="0"/>
        <v>44799</v>
      </c>
      <c r="Q22" s="138">
        <f t="shared" si="0"/>
        <v>44801</v>
      </c>
      <c r="R22" s="138">
        <f t="shared" si="0"/>
        <v>44805</v>
      </c>
    </row>
    <row r="23" spans="1:18" s="48" customFormat="1" ht="21.75" customHeight="1" x14ac:dyDescent="0.2">
      <c r="A23" s="90" t="s">
        <v>64</v>
      </c>
      <c r="B23" s="138">
        <f t="shared" ref="B23:R23" si="1">B6</f>
        <v>44752</v>
      </c>
      <c r="C23" s="138">
        <f t="shared" si="1"/>
        <v>44756</v>
      </c>
      <c r="D23" s="138">
        <f t="shared" si="1"/>
        <v>44758</v>
      </c>
      <c r="E23" s="138">
        <f t="shared" si="1"/>
        <v>44763</v>
      </c>
      <c r="F23" s="138">
        <f t="shared" si="1"/>
        <v>44765</v>
      </c>
      <c r="G23" s="138">
        <f t="shared" si="1"/>
        <v>44770</v>
      </c>
      <c r="H23" s="138">
        <f t="shared" si="1"/>
        <v>44773</v>
      </c>
      <c r="I23" s="138">
        <f t="shared" si="1"/>
        <v>44777</v>
      </c>
      <c r="J23" s="138">
        <f t="shared" si="1"/>
        <v>44779</v>
      </c>
      <c r="K23" s="138">
        <f t="shared" si="1"/>
        <v>44784</v>
      </c>
      <c r="L23" s="138">
        <f t="shared" si="1"/>
        <v>44786</v>
      </c>
      <c r="M23" s="138">
        <f t="shared" si="1"/>
        <v>44791</v>
      </c>
      <c r="N23" s="138">
        <f t="shared" si="1"/>
        <v>44793</v>
      </c>
      <c r="O23" s="138">
        <f t="shared" si="1"/>
        <v>44798</v>
      </c>
      <c r="P23" s="138">
        <f t="shared" si="1"/>
        <v>44800</v>
      </c>
      <c r="Q23" s="138">
        <f t="shared" si="1"/>
        <v>44804</v>
      </c>
      <c r="R23" s="138">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7" t="s">
        <v>163</v>
      </c>
      <c r="B39" s="145"/>
    </row>
    <row r="40" spans="1:18" x14ac:dyDescent="0.2">
      <c r="A40" s="146" t="s">
        <v>71</v>
      </c>
    </row>
    <row r="41" spans="1:18" x14ac:dyDescent="0.2">
      <c r="A41" s="57" t="s">
        <v>144</v>
      </c>
    </row>
    <row r="42" spans="1:18" x14ac:dyDescent="0.2">
      <c r="A42" s="57" t="s">
        <v>145</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156</v>
      </c>
    </row>
    <row r="52" spans="1:1" x14ac:dyDescent="0.2">
      <c r="A52" s="151" t="s">
        <v>157</v>
      </c>
    </row>
    <row r="53" spans="1:1" x14ac:dyDescent="0.2">
      <c r="A53" s="155" t="s">
        <v>160</v>
      </c>
    </row>
    <row r="54" spans="1:1" ht="21" x14ac:dyDescent="0.2">
      <c r="A54" s="147" t="s">
        <v>104</v>
      </c>
    </row>
    <row r="55" spans="1:1" ht="30" customHeight="1" x14ac:dyDescent="0.2">
      <c r="A55" s="115" t="s">
        <v>146</v>
      </c>
    </row>
    <row r="56" spans="1:1" ht="30" customHeight="1" x14ac:dyDescent="0.2">
      <c r="A56" s="115" t="s">
        <v>155</v>
      </c>
    </row>
    <row r="57" spans="1:1" ht="42" x14ac:dyDescent="0.2">
      <c r="A57" s="115" t="s">
        <v>147</v>
      </c>
    </row>
    <row r="58" spans="1:1" ht="42" x14ac:dyDescent="0.2">
      <c r="A58" s="115" t="s">
        <v>148</v>
      </c>
    </row>
    <row r="59" spans="1:1" ht="30" customHeight="1" x14ac:dyDescent="0.2">
      <c r="A59" s="115" t="s">
        <v>149</v>
      </c>
    </row>
    <row r="60" spans="1:1" ht="30" customHeight="1" x14ac:dyDescent="0.2">
      <c r="A60" s="115" t="s">
        <v>150</v>
      </c>
    </row>
    <row r="61" spans="1:1" ht="30" customHeight="1" x14ac:dyDescent="0.2">
      <c r="A61" s="115" t="s">
        <v>151</v>
      </c>
    </row>
    <row r="62" spans="1:1" ht="30" customHeight="1" x14ac:dyDescent="0.2">
      <c r="A62" s="115" t="s">
        <v>152</v>
      </c>
    </row>
    <row r="63" spans="1:1" ht="30" customHeight="1" x14ac:dyDescent="0.2">
      <c r="A63" s="115" t="s">
        <v>153</v>
      </c>
    </row>
    <row r="64" spans="1:1" ht="30" customHeight="1" x14ac:dyDescent="0.2">
      <c r="A64" s="115" t="s">
        <v>154</v>
      </c>
    </row>
    <row r="65" spans="1:1" ht="31.5" x14ac:dyDescent="0.2">
      <c r="A65" s="156" t="s">
        <v>162</v>
      </c>
    </row>
    <row r="66" spans="1:1" ht="30" customHeight="1" x14ac:dyDescent="0.2">
      <c r="A66" s="113" t="s">
        <v>99</v>
      </c>
    </row>
    <row r="67" spans="1:1" ht="63" x14ac:dyDescent="0.2">
      <c r="A67" s="152" t="s">
        <v>158</v>
      </c>
    </row>
    <row r="68" spans="1:1" ht="21" x14ac:dyDescent="0.2">
      <c r="A68" s="142"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114</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9" t="s">
        <v>172</v>
      </c>
    </row>
    <row r="39" spans="1:3" x14ac:dyDescent="0.2">
      <c r="A39" s="146" t="s">
        <v>71</v>
      </c>
    </row>
    <row r="40" spans="1:3" x14ac:dyDescent="0.2">
      <c r="A40" s="61" t="s">
        <v>171</v>
      </c>
    </row>
    <row r="41" spans="1:3" x14ac:dyDescent="0.2">
      <c r="A41" s="61" t="s">
        <v>165</v>
      </c>
    </row>
    <row r="42" spans="1:3" x14ac:dyDescent="0.2">
      <c r="A42" s="62"/>
    </row>
    <row r="43" spans="1:3" x14ac:dyDescent="0.2">
      <c r="A43" s="146"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65" t="s">
        <v>164</v>
      </c>
    </row>
    <row r="51" spans="1:1" ht="24" x14ac:dyDescent="0.2">
      <c r="A51" s="46" t="s">
        <v>118</v>
      </c>
    </row>
    <row r="52" spans="1:1" x14ac:dyDescent="0.2">
      <c r="A52" s="59"/>
    </row>
    <row r="53" spans="1:1" ht="25.5" x14ac:dyDescent="0.2">
      <c r="A53" s="160" t="s">
        <v>170</v>
      </c>
    </row>
    <row r="54" spans="1:1" ht="31.5" x14ac:dyDescent="0.2">
      <c r="A54" s="121" t="s">
        <v>167</v>
      </c>
    </row>
    <row r="55" spans="1:1" ht="36.6" customHeight="1" x14ac:dyDescent="0.2">
      <c r="A55" s="121" t="s">
        <v>166</v>
      </c>
    </row>
    <row r="56" spans="1:1" ht="42" x14ac:dyDescent="0.2">
      <c r="A56" s="121" t="s">
        <v>168</v>
      </c>
    </row>
    <row r="57" spans="1:1" ht="31.5" x14ac:dyDescent="0.2">
      <c r="A57" s="121" t="s">
        <v>169</v>
      </c>
    </row>
    <row r="58" spans="1:1" x14ac:dyDescent="0.2">
      <c r="A58" s="136" t="s">
        <v>179</v>
      </c>
    </row>
    <row r="59" spans="1:1" ht="21" x14ac:dyDescent="0.2">
      <c r="A59" s="136" t="s">
        <v>180</v>
      </c>
    </row>
    <row r="60" spans="1:1" ht="31.5" x14ac:dyDescent="0.2">
      <c r="A60" s="121" t="s">
        <v>181</v>
      </c>
    </row>
    <row r="61" spans="1:1" ht="31.5" x14ac:dyDescent="0.2">
      <c r="A61" s="121" t="s">
        <v>182</v>
      </c>
    </row>
    <row r="62" spans="1:1" ht="42" x14ac:dyDescent="0.2">
      <c r="A62" s="121" t="s">
        <v>183</v>
      </c>
    </row>
    <row r="63" spans="1:1" ht="42" x14ac:dyDescent="0.2">
      <c r="A63" s="121" t="s">
        <v>184</v>
      </c>
    </row>
    <row r="64" spans="1:1" ht="42" x14ac:dyDescent="0.2">
      <c r="A64" s="113" t="s">
        <v>99</v>
      </c>
    </row>
    <row r="65" spans="1:1" ht="21" x14ac:dyDescent="0.2">
      <c r="A65" s="142"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114</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9" t="s">
        <v>172</v>
      </c>
    </row>
    <row r="20" spans="1:3" x14ac:dyDescent="0.2">
      <c r="A20" s="146" t="s">
        <v>71</v>
      </c>
    </row>
    <row r="21" spans="1:3" x14ac:dyDescent="0.2">
      <c r="A21" s="61" t="s">
        <v>171</v>
      </c>
    </row>
    <row r="22" spans="1:3" x14ac:dyDescent="0.2">
      <c r="A22" s="61" t="s">
        <v>165</v>
      </c>
    </row>
    <row r="23" spans="1:3" x14ac:dyDescent="0.2">
      <c r="A23" s="62"/>
    </row>
    <row r="24" spans="1:3" x14ac:dyDescent="0.2">
      <c r="A24" s="146"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65" t="s">
        <v>164</v>
      </c>
    </row>
    <row r="32" spans="1:3" ht="24" x14ac:dyDescent="0.2">
      <c r="A32" s="46" t="s">
        <v>118</v>
      </c>
    </row>
    <row r="33" spans="1:1" x14ac:dyDescent="0.2">
      <c r="A33" s="59"/>
    </row>
    <row r="34" spans="1:1" ht="25.5" x14ac:dyDescent="0.2">
      <c r="A34" s="160" t="s">
        <v>170</v>
      </c>
    </row>
    <row r="35" spans="1:1" ht="31.5" x14ac:dyDescent="0.2">
      <c r="A35" s="121" t="s">
        <v>167</v>
      </c>
    </row>
    <row r="36" spans="1:1" ht="33" customHeight="1" x14ac:dyDescent="0.2">
      <c r="A36" s="121" t="s">
        <v>166</v>
      </c>
    </row>
    <row r="37" spans="1:1" ht="42" x14ac:dyDescent="0.2">
      <c r="A37" s="121" t="s">
        <v>168</v>
      </c>
    </row>
    <row r="38" spans="1:1" ht="31.5" x14ac:dyDescent="0.2">
      <c r="A38" s="121" t="s">
        <v>169</v>
      </c>
    </row>
    <row r="39" spans="1:1" x14ac:dyDescent="0.2">
      <c r="A39" s="136" t="s">
        <v>179</v>
      </c>
    </row>
    <row r="40" spans="1:1" ht="21" x14ac:dyDescent="0.2">
      <c r="A40" s="136" t="s">
        <v>180</v>
      </c>
    </row>
    <row r="41" spans="1:1" ht="31.5" x14ac:dyDescent="0.2">
      <c r="A41" s="121" t="s">
        <v>181</v>
      </c>
    </row>
    <row r="42" spans="1:1" ht="31.5" x14ac:dyDescent="0.2">
      <c r="A42" s="121" t="s">
        <v>182</v>
      </c>
    </row>
    <row r="43" spans="1:1" ht="42" x14ac:dyDescent="0.2">
      <c r="A43" s="121" t="s">
        <v>183</v>
      </c>
    </row>
    <row r="44" spans="1:1" ht="42" x14ac:dyDescent="0.2">
      <c r="A44" s="121" t="s">
        <v>184</v>
      </c>
    </row>
    <row r="45" spans="1:1" ht="42" x14ac:dyDescent="0.2">
      <c r="A45" s="113" t="s">
        <v>99</v>
      </c>
    </row>
    <row r="46" spans="1:1" ht="21" x14ac:dyDescent="0.2">
      <c r="A46" s="142"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09" t="s">
        <v>82</v>
      </c>
    </row>
    <row r="2" spans="1:30" s="51" customFormat="1" ht="12" customHeight="1" x14ac:dyDescent="0.2">
      <c r="A2" s="209"/>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41" t="e">
        <f t="shared" si="10"/>
        <v>#REF!</v>
      </c>
      <c r="E21" s="141" t="e">
        <f t="shared" ref="E21:I21" si="11">E7+E30</f>
        <v>#REF!</v>
      </c>
      <c r="F21" s="141" t="e">
        <f t="shared" si="11"/>
        <v>#REF!</v>
      </c>
      <c r="G21" s="141" t="e">
        <f t="shared" si="11"/>
        <v>#REF!</v>
      </c>
      <c r="H21" s="131" t="e">
        <f t="shared" si="11"/>
        <v>#REF!</v>
      </c>
      <c r="I21" s="131" t="e">
        <f t="shared" si="11"/>
        <v>#REF!</v>
      </c>
      <c r="J21" s="131" t="e">
        <f t="shared" ref="J21:K21" si="12">J7+J30</f>
        <v>#REF!</v>
      </c>
      <c r="K21" s="131" t="e">
        <f t="shared" si="12"/>
        <v>#REF!</v>
      </c>
      <c r="L21" s="131" t="e">
        <f t="shared" ref="L21" si="13">L7+L30</f>
        <v>#REF!</v>
      </c>
      <c r="M21" s="131" t="e">
        <f t="shared" ref="M21:S21" si="14">M7+M30</f>
        <v>#REF!</v>
      </c>
      <c r="N21" s="131" t="e">
        <f t="shared" si="14"/>
        <v>#REF!</v>
      </c>
      <c r="O21" s="131" t="e">
        <f t="shared" si="14"/>
        <v>#REF!</v>
      </c>
      <c r="P21" s="131" t="e">
        <f t="shared" si="14"/>
        <v>#REF!</v>
      </c>
      <c r="Q21" s="131" t="e">
        <f t="shared" si="14"/>
        <v>#REF!</v>
      </c>
      <c r="R21" s="131" t="e">
        <f t="shared" si="14"/>
        <v>#REF!</v>
      </c>
      <c r="S21" s="131" t="e">
        <f t="shared" si="14"/>
        <v>#REF!</v>
      </c>
      <c r="T21" s="131" t="e">
        <f t="shared" ref="T21:AD21" si="15">T7+T30</f>
        <v>#REF!</v>
      </c>
      <c r="U21" s="131" t="e">
        <f t="shared" si="15"/>
        <v>#REF!</v>
      </c>
      <c r="V21" s="131" t="e">
        <f t="shared" si="15"/>
        <v>#REF!</v>
      </c>
      <c r="W21" s="131" t="e">
        <f t="shared" si="15"/>
        <v>#REF!</v>
      </c>
      <c r="X21" s="131" t="e">
        <f t="shared" si="15"/>
        <v>#REF!</v>
      </c>
      <c r="Y21" s="131" t="e">
        <f t="shared" si="15"/>
        <v>#REF!</v>
      </c>
      <c r="Z21" s="131" t="e">
        <f t="shared" si="15"/>
        <v>#REF!</v>
      </c>
      <c r="AA21" s="131" t="e">
        <f t="shared" si="15"/>
        <v>#REF!</v>
      </c>
      <c r="AB21" s="131" t="e">
        <f t="shared" si="15"/>
        <v>#REF!</v>
      </c>
      <c r="AC21" s="131" t="e">
        <f t="shared" si="15"/>
        <v>#REF!</v>
      </c>
      <c r="AD21" s="131" t="e">
        <f t="shared" si="15"/>
        <v>#REF!</v>
      </c>
    </row>
    <row r="22" spans="1:30" s="53" customFormat="1" x14ac:dyDescent="0.2">
      <c r="A22" s="88">
        <v>2</v>
      </c>
      <c r="B22" s="120" t="e">
        <f>B8+B31</f>
        <v>#REF!</v>
      </c>
      <c r="C22" s="120" t="e">
        <f t="shared" si="10"/>
        <v>#REF!</v>
      </c>
      <c r="D22" s="141" t="e">
        <f t="shared" si="10"/>
        <v>#REF!</v>
      </c>
      <c r="E22" s="141" t="e">
        <f t="shared" ref="E22:I22" si="16">E8+E31</f>
        <v>#REF!</v>
      </c>
      <c r="F22" s="141" t="e">
        <f t="shared" si="16"/>
        <v>#REF!</v>
      </c>
      <c r="G22" s="141" t="e">
        <f t="shared" si="16"/>
        <v>#REF!</v>
      </c>
      <c r="H22" s="131" t="e">
        <f t="shared" si="16"/>
        <v>#REF!</v>
      </c>
      <c r="I22" s="131" t="e">
        <f t="shared" si="16"/>
        <v>#REF!</v>
      </c>
      <c r="J22" s="131" t="e">
        <f t="shared" ref="J22:K22" si="17">J8+J31</f>
        <v>#REF!</v>
      </c>
      <c r="K22" s="131" t="e">
        <f t="shared" si="17"/>
        <v>#REF!</v>
      </c>
      <c r="L22" s="131" t="e">
        <f t="shared" ref="L22" si="18">L8+L31</f>
        <v>#REF!</v>
      </c>
      <c r="M22" s="131" t="e">
        <f t="shared" ref="M22:S22" si="19">M8+M31</f>
        <v>#REF!</v>
      </c>
      <c r="N22" s="131" t="e">
        <f t="shared" si="19"/>
        <v>#REF!</v>
      </c>
      <c r="O22" s="131" t="e">
        <f t="shared" si="19"/>
        <v>#REF!</v>
      </c>
      <c r="P22" s="131" t="e">
        <f t="shared" si="19"/>
        <v>#REF!</v>
      </c>
      <c r="Q22" s="131" t="e">
        <f t="shared" si="19"/>
        <v>#REF!</v>
      </c>
      <c r="R22" s="131" t="e">
        <f t="shared" si="19"/>
        <v>#REF!</v>
      </c>
      <c r="S22" s="131" t="e">
        <f t="shared" si="19"/>
        <v>#REF!</v>
      </c>
      <c r="T22" s="131" t="e">
        <f t="shared" ref="T22:AD22" si="20">T8+T31</f>
        <v>#REF!</v>
      </c>
      <c r="U22" s="131" t="e">
        <f t="shared" si="20"/>
        <v>#REF!</v>
      </c>
      <c r="V22" s="131" t="e">
        <f t="shared" si="20"/>
        <v>#REF!</v>
      </c>
      <c r="W22" s="131" t="e">
        <f t="shared" si="20"/>
        <v>#REF!</v>
      </c>
      <c r="X22" s="131" t="e">
        <f t="shared" si="20"/>
        <v>#REF!</v>
      </c>
      <c r="Y22" s="131" t="e">
        <f t="shared" si="20"/>
        <v>#REF!</v>
      </c>
      <c r="Z22" s="131" t="e">
        <f t="shared" si="20"/>
        <v>#REF!</v>
      </c>
      <c r="AA22" s="131" t="e">
        <f t="shared" si="20"/>
        <v>#REF!</v>
      </c>
      <c r="AB22" s="131" t="e">
        <f t="shared" si="20"/>
        <v>#REF!</v>
      </c>
      <c r="AC22" s="131" t="e">
        <f t="shared" si="20"/>
        <v>#REF!</v>
      </c>
      <c r="AD22" s="131" t="e">
        <f t="shared" si="20"/>
        <v>#REF!</v>
      </c>
    </row>
    <row r="23" spans="1:30" s="53" customFormat="1" x14ac:dyDescent="0.2">
      <c r="A23" s="42" t="s">
        <v>84</v>
      </c>
      <c r="B23" s="120"/>
      <c r="C23" s="120"/>
      <c r="D23" s="141"/>
      <c r="E23" s="141"/>
      <c r="F23" s="141"/>
      <c r="G23" s="14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row>
    <row r="24" spans="1:30" s="53" customFormat="1" x14ac:dyDescent="0.2">
      <c r="A24" s="88">
        <f>A21</f>
        <v>1</v>
      </c>
      <c r="B24" s="120" t="e">
        <f>B10+B30</f>
        <v>#REF!</v>
      </c>
      <c r="C24" s="120" t="e">
        <f t="shared" ref="C24:D25" si="21">C10+C30</f>
        <v>#REF!</v>
      </c>
      <c r="D24" s="141" t="e">
        <f t="shared" si="21"/>
        <v>#REF!</v>
      </c>
      <c r="E24" s="141" t="e">
        <f t="shared" ref="E24:I24" si="22">E10+E30</f>
        <v>#REF!</v>
      </c>
      <c r="F24" s="141" t="e">
        <f t="shared" si="22"/>
        <v>#REF!</v>
      </c>
      <c r="G24" s="141" t="e">
        <f t="shared" si="22"/>
        <v>#REF!</v>
      </c>
      <c r="H24" s="131" t="e">
        <f t="shared" si="22"/>
        <v>#REF!</v>
      </c>
      <c r="I24" s="131" t="e">
        <f t="shared" si="22"/>
        <v>#REF!</v>
      </c>
      <c r="J24" s="131" t="e">
        <f t="shared" ref="J24:K24" si="23">J10+J30</f>
        <v>#REF!</v>
      </c>
      <c r="K24" s="131" t="e">
        <f t="shared" si="23"/>
        <v>#REF!</v>
      </c>
      <c r="L24" s="131" t="e">
        <f t="shared" ref="L24" si="24">L10+L30</f>
        <v>#REF!</v>
      </c>
      <c r="M24" s="131" t="e">
        <f t="shared" ref="M24:S24" si="25">M10+M30</f>
        <v>#REF!</v>
      </c>
      <c r="N24" s="131" t="e">
        <f t="shared" si="25"/>
        <v>#REF!</v>
      </c>
      <c r="O24" s="131" t="e">
        <f t="shared" si="25"/>
        <v>#REF!</v>
      </c>
      <c r="P24" s="131" t="e">
        <f t="shared" si="25"/>
        <v>#REF!</v>
      </c>
      <c r="Q24" s="131" t="e">
        <f t="shared" si="25"/>
        <v>#REF!</v>
      </c>
      <c r="R24" s="131" t="e">
        <f t="shared" si="25"/>
        <v>#REF!</v>
      </c>
      <c r="S24" s="131" t="e">
        <f t="shared" si="25"/>
        <v>#REF!</v>
      </c>
      <c r="T24" s="131" t="e">
        <f t="shared" ref="T24:AD24" si="26">T10+T30</f>
        <v>#REF!</v>
      </c>
      <c r="U24" s="131" t="e">
        <f t="shared" si="26"/>
        <v>#REF!</v>
      </c>
      <c r="V24" s="131" t="e">
        <f t="shared" si="26"/>
        <v>#REF!</v>
      </c>
      <c r="W24" s="131" t="e">
        <f t="shared" si="26"/>
        <v>#REF!</v>
      </c>
      <c r="X24" s="131" t="e">
        <f t="shared" si="26"/>
        <v>#REF!</v>
      </c>
      <c r="Y24" s="131" t="e">
        <f t="shared" si="26"/>
        <v>#REF!</v>
      </c>
      <c r="Z24" s="131" t="e">
        <f t="shared" si="26"/>
        <v>#REF!</v>
      </c>
      <c r="AA24" s="131" t="e">
        <f t="shared" si="26"/>
        <v>#REF!</v>
      </c>
      <c r="AB24" s="131" t="e">
        <f t="shared" si="26"/>
        <v>#REF!</v>
      </c>
      <c r="AC24" s="131" t="e">
        <f t="shared" si="26"/>
        <v>#REF!</v>
      </c>
      <c r="AD24" s="131" t="e">
        <f t="shared" si="26"/>
        <v>#REF!</v>
      </c>
    </row>
    <row r="25" spans="1:30" s="53" customFormat="1" x14ac:dyDescent="0.2">
      <c r="A25" s="88">
        <f>A22</f>
        <v>2</v>
      </c>
      <c r="B25" s="120" t="e">
        <f>B11+B31</f>
        <v>#REF!</v>
      </c>
      <c r="C25" s="120" t="e">
        <f t="shared" si="21"/>
        <v>#REF!</v>
      </c>
      <c r="D25" s="141" t="e">
        <f t="shared" si="21"/>
        <v>#REF!</v>
      </c>
      <c r="E25" s="141" t="e">
        <f t="shared" ref="E25:I25" si="27">E11+E31</f>
        <v>#REF!</v>
      </c>
      <c r="F25" s="141" t="e">
        <f t="shared" si="27"/>
        <v>#REF!</v>
      </c>
      <c r="G25" s="141" t="e">
        <f t="shared" si="27"/>
        <v>#REF!</v>
      </c>
      <c r="H25" s="131" t="e">
        <f t="shared" si="27"/>
        <v>#REF!</v>
      </c>
      <c r="I25" s="131" t="e">
        <f t="shared" si="27"/>
        <v>#REF!</v>
      </c>
      <c r="J25" s="131" t="e">
        <f t="shared" ref="J25:K25" si="28">J11+J31</f>
        <v>#REF!</v>
      </c>
      <c r="K25" s="131" t="e">
        <f t="shared" si="28"/>
        <v>#REF!</v>
      </c>
      <c r="L25" s="131" t="e">
        <f t="shared" ref="L25" si="29">L11+L31</f>
        <v>#REF!</v>
      </c>
      <c r="M25" s="131" t="e">
        <f t="shared" ref="M25:S25" si="30">M11+M31</f>
        <v>#REF!</v>
      </c>
      <c r="N25" s="131" t="e">
        <f t="shared" si="30"/>
        <v>#REF!</v>
      </c>
      <c r="O25" s="131" t="e">
        <f t="shared" si="30"/>
        <v>#REF!</v>
      </c>
      <c r="P25" s="131" t="e">
        <f t="shared" si="30"/>
        <v>#REF!</v>
      </c>
      <c r="Q25" s="131" t="e">
        <f t="shared" si="30"/>
        <v>#REF!</v>
      </c>
      <c r="R25" s="131" t="e">
        <f t="shared" si="30"/>
        <v>#REF!</v>
      </c>
      <c r="S25" s="131" t="e">
        <f t="shared" si="30"/>
        <v>#REF!</v>
      </c>
      <c r="T25" s="131" t="e">
        <f t="shared" ref="T25:AD25" si="31">T11+T31</f>
        <v>#REF!</v>
      </c>
      <c r="U25" s="131" t="e">
        <f t="shared" si="31"/>
        <v>#REF!</v>
      </c>
      <c r="V25" s="131" t="e">
        <f t="shared" si="31"/>
        <v>#REF!</v>
      </c>
      <c r="W25" s="131" t="e">
        <f t="shared" si="31"/>
        <v>#REF!</v>
      </c>
      <c r="X25" s="131" t="e">
        <f t="shared" si="31"/>
        <v>#REF!</v>
      </c>
      <c r="Y25" s="131" t="e">
        <f t="shared" si="31"/>
        <v>#REF!</v>
      </c>
      <c r="Z25" s="131" t="e">
        <f t="shared" si="31"/>
        <v>#REF!</v>
      </c>
      <c r="AA25" s="131" t="e">
        <f t="shared" si="31"/>
        <v>#REF!</v>
      </c>
      <c r="AB25" s="131" t="e">
        <f t="shared" si="31"/>
        <v>#REF!</v>
      </c>
      <c r="AC25" s="131" t="e">
        <f t="shared" si="31"/>
        <v>#REF!</v>
      </c>
      <c r="AD25" s="131" t="e">
        <f t="shared" si="31"/>
        <v>#REF!</v>
      </c>
    </row>
    <row r="26" spans="1:30" s="53" customFormat="1" x14ac:dyDescent="0.2">
      <c r="A26" s="42" t="s">
        <v>85</v>
      </c>
      <c r="B26" s="120"/>
      <c r="C26" s="120"/>
      <c r="D26" s="141"/>
      <c r="E26" s="141"/>
      <c r="F26" s="141"/>
      <c r="G26" s="14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row>
    <row r="27" spans="1:30" s="53" customFormat="1" x14ac:dyDescent="0.2">
      <c r="A27" s="88">
        <f>A21</f>
        <v>1</v>
      </c>
      <c r="B27" s="120" t="e">
        <f>B13+B30</f>
        <v>#REF!</v>
      </c>
      <c r="C27" s="120" t="e">
        <f t="shared" ref="C27:D28" si="32">C13+C30</f>
        <v>#REF!</v>
      </c>
      <c r="D27" s="141" t="e">
        <f t="shared" si="32"/>
        <v>#REF!</v>
      </c>
      <c r="E27" s="141" t="e">
        <f t="shared" ref="E27:I27" si="33">E13+E30</f>
        <v>#REF!</v>
      </c>
      <c r="F27" s="141" t="e">
        <f t="shared" si="33"/>
        <v>#REF!</v>
      </c>
      <c r="G27" s="141" t="e">
        <f t="shared" si="33"/>
        <v>#REF!</v>
      </c>
      <c r="H27" s="131" t="e">
        <f t="shared" si="33"/>
        <v>#REF!</v>
      </c>
      <c r="I27" s="131" t="e">
        <f t="shared" si="33"/>
        <v>#REF!</v>
      </c>
      <c r="J27" s="131" t="e">
        <f t="shared" ref="J27:K27" si="34">J13+J30</f>
        <v>#REF!</v>
      </c>
      <c r="K27" s="131" t="e">
        <f t="shared" si="34"/>
        <v>#REF!</v>
      </c>
      <c r="L27" s="131" t="e">
        <f t="shared" ref="L27" si="35">L13+L30</f>
        <v>#REF!</v>
      </c>
      <c r="M27" s="131" t="e">
        <f t="shared" ref="M27:S27" si="36">M13+M30</f>
        <v>#REF!</v>
      </c>
      <c r="N27" s="131" t="e">
        <f t="shared" si="36"/>
        <v>#REF!</v>
      </c>
      <c r="O27" s="131" t="e">
        <f t="shared" si="36"/>
        <v>#REF!</v>
      </c>
      <c r="P27" s="131" t="e">
        <f t="shared" si="36"/>
        <v>#REF!</v>
      </c>
      <c r="Q27" s="131" t="e">
        <f t="shared" si="36"/>
        <v>#REF!</v>
      </c>
      <c r="R27" s="131" t="e">
        <f t="shared" si="36"/>
        <v>#REF!</v>
      </c>
      <c r="S27" s="131" t="e">
        <f t="shared" si="36"/>
        <v>#REF!</v>
      </c>
      <c r="T27" s="131" t="e">
        <f t="shared" ref="T27:AD27" si="37">T13+T30</f>
        <v>#REF!</v>
      </c>
      <c r="U27" s="131" t="e">
        <f t="shared" si="37"/>
        <v>#REF!</v>
      </c>
      <c r="V27" s="131" t="e">
        <f t="shared" si="37"/>
        <v>#REF!</v>
      </c>
      <c r="W27" s="131" t="e">
        <f t="shared" si="37"/>
        <v>#REF!</v>
      </c>
      <c r="X27" s="131" t="e">
        <f t="shared" si="37"/>
        <v>#REF!</v>
      </c>
      <c r="Y27" s="131" t="e">
        <f t="shared" si="37"/>
        <v>#REF!</v>
      </c>
      <c r="Z27" s="131" t="e">
        <f t="shared" si="37"/>
        <v>#REF!</v>
      </c>
      <c r="AA27" s="131" t="e">
        <f t="shared" si="37"/>
        <v>#REF!</v>
      </c>
      <c r="AB27" s="131" t="e">
        <f t="shared" si="37"/>
        <v>#REF!</v>
      </c>
      <c r="AC27" s="131" t="e">
        <f t="shared" si="37"/>
        <v>#REF!</v>
      </c>
      <c r="AD27" s="131" t="e">
        <f t="shared" si="37"/>
        <v>#REF!</v>
      </c>
    </row>
    <row r="28" spans="1:30" s="53" customFormat="1" x14ac:dyDescent="0.2">
      <c r="A28" s="88">
        <f>A22</f>
        <v>2</v>
      </c>
      <c r="B28" s="120" t="e">
        <f>B14+B31</f>
        <v>#REF!</v>
      </c>
      <c r="C28" s="120" t="e">
        <f t="shared" si="32"/>
        <v>#REF!</v>
      </c>
      <c r="D28" s="141" t="e">
        <f t="shared" si="32"/>
        <v>#REF!</v>
      </c>
      <c r="E28" s="141" t="e">
        <f t="shared" ref="E28:I28" si="38">E14+E31</f>
        <v>#REF!</v>
      </c>
      <c r="F28" s="141" t="e">
        <f t="shared" si="38"/>
        <v>#REF!</v>
      </c>
      <c r="G28" s="141" t="e">
        <f t="shared" si="38"/>
        <v>#REF!</v>
      </c>
      <c r="H28" s="131" t="e">
        <f t="shared" si="38"/>
        <v>#REF!</v>
      </c>
      <c r="I28" s="131" t="e">
        <f t="shared" si="38"/>
        <v>#REF!</v>
      </c>
      <c r="J28" s="131" t="e">
        <f t="shared" ref="J28:K28" si="39">J14+J31</f>
        <v>#REF!</v>
      </c>
      <c r="K28" s="131" t="e">
        <f t="shared" si="39"/>
        <v>#REF!</v>
      </c>
      <c r="L28" s="131" t="e">
        <f t="shared" ref="L28" si="40">L14+L31</f>
        <v>#REF!</v>
      </c>
      <c r="M28" s="131" t="e">
        <f t="shared" ref="M28:S28" si="41">M14+M31</f>
        <v>#REF!</v>
      </c>
      <c r="N28" s="131" t="e">
        <f t="shared" si="41"/>
        <v>#REF!</v>
      </c>
      <c r="O28" s="131" t="e">
        <f t="shared" si="41"/>
        <v>#REF!</v>
      </c>
      <c r="P28" s="131" t="e">
        <f t="shared" si="41"/>
        <v>#REF!</v>
      </c>
      <c r="Q28" s="131" t="e">
        <f t="shared" si="41"/>
        <v>#REF!</v>
      </c>
      <c r="R28" s="131" t="e">
        <f t="shared" si="41"/>
        <v>#REF!</v>
      </c>
      <c r="S28" s="131" t="e">
        <f t="shared" si="41"/>
        <v>#REF!</v>
      </c>
      <c r="T28" s="131" t="e">
        <f t="shared" ref="T28:AD28" si="42">T14+T31</f>
        <v>#REF!</v>
      </c>
      <c r="U28" s="131" t="e">
        <f t="shared" si="42"/>
        <v>#REF!</v>
      </c>
      <c r="V28" s="131" t="e">
        <f t="shared" si="42"/>
        <v>#REF!</v>
      </c>
      <c r="W28" s="131" t="e">
        <f t="shared" si="42"/>
        <v>#REF!</v>
      </c>
      <c r="X28" s="131" t="e">
        <f t="shared" si="42"/>
        <v>#REF!</v>
      </c>
      <c r="Y28" s="131" t="e">
        <f t="shared" si="42"/>
        <v>#REF!</v>
      </c>
      <c r="Z28" s="131" t="e">
        <f t="shared" si="42"/>
        <v>#REF!</v>
      </c>
      <c r="AA28" s="131" t="e">
        <f t="shared" si="42"/>
        <v>#REF!</v>
      </c>
      <c r="AB28" s="131" t="e">
        <f t="shared" si="42"/>
        <v>#REF!</v>
      </c>
      <c r="AC28" s="131" t="e">
        <f t="shared" si="42"/>
        <v>#REF!</v>
      </c>
      <c r="AD28" s="131"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2">
        <v>2000</v>
      </c>
      <c r="I30" s="132">
        <v>2000</v>
      </c>
      <c r="J30" s="132">
        <v>2000</v>
      </c>
      <c r="K30" s="132">
        <v>2000</v>
      </c>
      <c r="L30" s="132">
        <v>2000</v>
      </c>
      <c r="M30" s="132">
        <v>2000</v>
      </c>
      <c r="N30" s="132">
        <v>2000</v>
      </c>
      <c r="O30" s="132">
        <v>2000</v>
      </c>
      <c r="P30" s="132">
        <v>2000</v>
      </c>
      <c r="Q30" s="132">
        <v>2000</v>
      </c>
      <c r="R30" s="132">
        <v>2000</v>
      </c>
      <c r="S30" s="132">
        <v>2000</v>
      </c>
      <c r="T30" s="132">
        <v>2000</v>
      </c>
      <c r="U30" s="132">
        <v>2000</v>
      </c>
      <c r="V30" s="132">
        <v>2000</v>
      </c>
      <c r="W30" s="132">
        <v>2000</v>
      </c>
      <c r="X30" s="132">
        <v>2000</v>
      </c>
      <c r="Y30" s="132">
        <v>2000</v>
      </c>
      <c r="Z30" s="132">
        <v>2000</v>
      </c>
      <c r="AA30" s="132">
        <v>2000</v>
      </c>
      <c r="AB30" s="132">
        <v>2000</v>
      </c>
      <c r="AC30" s="132">
        <v>2000</v>
      </c>
      <c r="AD30" s="132">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2">
        <f>H30*2</f>
        <v>4000</v>
      </c>
      <c r="I31" s="132">
        <f t="shared" ref="I31:S31" si="44">I30*2</f>
        <v>4000</v>
      </c>
      <c r="J31" s="132">
        <f t="shared" si="44"/>
        <v>4000</v>
      </c>
      <c r="K31" s="132">
        <f t="shared" si="44"/>
        <v>4000</v>
      </c>
      <c r="L31" s="132">
        <f t="shared" si="44"/>
        <v>4000</v>
      </c>
      <c r="M31" s="132">
        <f t="shared" si="44"/>
        <v>4000</v>
      </c>
      <c r="N31" s="132">
        <f t="shared" si="44"/>
        <v>4000</v>
      </c>
      <c r="O31" s="132">
        <f t="shared" si="44"/>
        <v>4000</v>
      </c>
      <c r="P31" s="132">
        <f t="shared" si="44"/>
        <v>4000</v>
      </c>
      <c r="Q31" s="132">
        <f t="shared" si="44"/>
        <v>4000</v>
      </c>
      <c r="R31" s="132">
        <f t="shared" si="44"/>
        <v>4000</v>
      </c>
      <c r="S31" s="132">
        <f t="shared" si="44"/>
        <v>4000</v>
      </c>
      <c r="T31" s="132">
        <f t="shared" ref="T31:AD31" si="45">T30*2</f>
        <v>4000</v>
      </c>
      <c r="U31" s="132">
        <f t="shared" si="45"/>
        <v>4000</v>
      </c>
      <c r="V31" s="132">
        <f t="shared" si="45"/>
        <v>4000</v>
      </c>
      <c r="W31" s="132">
        <f t="shared" si="45"/>
        <v>4000</v>
      </c>
      <c r="X31" s="132">
        <f t="shared" si="45"/>
        <v>4000</v>
      </c>
      <c r="Y31" s="132">
        <f t="shared" si="45"/>
        <v>4000</v>
      </c>
      <c r="Z31" s="132">
        <f t="shared" si="45"/>
        <v>4000</v>
      </c>
      <c r="AA31" s="132">
        <f t="shared" si="45"/>
        <v>4000</v>
      </c>
      <c r="AB31" s="132">
        <f t="shared" si="45"/>
        <v>4000</v>
      </c>
      <c r="AC31" s="132">
        <f t="shared" si="45"/>
        <v>4000</v>
      </c>
      <c r="AD31" s="132">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11" t="s">
        <v>82</v>
      </c>
    </row>
    <row r="2" spans="1:2" x14ac:dyDescent="0.2">
      <c r="A2" s="211"/>
    </row>
    <row r="3" spans="1:2" x14ac:dyDescent="0.2">
      <c r="A3" s="211"/>
    </row>
    <row r="4" spans="1:2" ht="21.75" customHeight="1" x14ac:dyDescent="0.2">
      <c r="A4" s="177" t="s">
        <v>143</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81" t="s">
        <v>203</v>
      </c>
    </row>
    <row r="41" spans="1:2" ht="13.5" thickBot="1" x14ac:dyDescent="0.25">
      <c r="A41" s="176" t="s">
        <v>71</v>
      </c>
    </row>
    <row r="42" spans="1:2" ht="13.5" thickBot="1" x14ac:dyDescent="0.25">
      <c r="A42" s="183" t="s">
        <v>221</v>
      </c>
    </row>
    <row r="43" spans="1:2" x14ac:dyDescent="0.2">
      <c r="A43" s="184" t="s">
        <v>222</v>
      </c>
    </row>
    <row r="44" spans="1:2" x14ac:dyDescent="0.2">
      <c r="A44" s="62"/>
    </row>
    <row r="45" spans="1:2" x14ac:dyDescent="0.2">
      <c r="A45" s="176"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5" t="s">
        <v>164</v>
      </c>
    </row>
    <row r="53" spans="1:1" ht="24" x14ac:dyDescent="0.2">
      <c r="A53" s="54" t="s">
        <v>118</v>
      </c>
    </row>
    <row r="54" spans="1:1" x14ac:dyDescent="0.2">
      <c r="A54" s="59"/>
    </row>
    <row r="55" spans="1:1" ht="27" customHeight="1" x14ac:dyDescent="0.2">
      <c r="A55" s="143" t="s">
        <v>142</v>
      </c>
    </row>
    <row r="56" spans="1:1" ht="31.5" x14ac:dyDescent="0.2">
      <c r="A56" s="121" t="s">
        <v>192</v>
      </c>
    </row>
    <row r="57" spans="1:1" ht="42" x14ac:dyDescent="0.2">
      <c r="A57" s="121" t="s">
        <v>193</v>
      </c>
    </row>
    <row r="58" spans="1:1" ht="57.6" customHeight="1" x14ac:dyDescent="0.2">
      <c r="A58" s="121" t="s">
        <v>194</v>
      </c>
    </row>
    <row r="59" spans="1:1" ht="31.5" x14ac:dyDescent="0.2">
      <c r="A59" s="121" t="s">
        <v>195</v>
      </c>
    </row>
    <row r="60" spans="1:1" ht="21" x14ac:dyDescent="0.2">
      <c r="A60" s="121" t="s">
        <v>196</v>
      </c>
    </row>
    <row r="61" spans="1:1" ht="40.9" customHeight="1" x14ac:dyDescent="0.2">
      <c r="A61" s="121" t="s">
        <v>197</v>
      </c>
    </row>
    <row r="62" spans="1:1" ht="21" x14ac:dyDescent="0.2">
      <c r="A62" s="121" t="s">
        <v>198</v>
      </c>
    </row>
    <row r="63" spans="1:1" ht="39" customHeight="1" x14ac:dyDescent="0.2">
      <c r="A63" s="121" t="s">
        <v>199</v>
      </c>
    </row>
    <row r="64" spans="1:1" ht="31.5" x14ac:dyDescent="0.2">
      <c r="A64" s="121" t="s">
        <v>200</v>
      </c>
    </row>
    <row r="65" spans="1:1" ht="21" x14ac:dyDescent="0.2">
      <c r="A65" s="121" t="s">
        <v>201</v>
      </c>
    </row>
    <row r="66" spans="1:1" x14ac:dyDescent="0.2">
      <c r="A66" s="83"/>
    </row>
    <row r="67" spans="1:1" ht="42" x14ac:dyDescent="0.2">
      <c r="A67" s="113" t="s">
        <v>99</v>
      </c>
    </row>
    <row r="68" spans="1:1" ht="21" x14ac:dyDescent="0.2">
      <c r="A68" s="142"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11" t="s">
        <v>82</v>
      </c>
    </row>
    <row r="2" spans="1:2" x14ac:dyDescent="0.2">
      <c r="A2" s="211"/>
    </row>
    <row r="3" spans="1:2" x14ac:dyDescent="0.2">
      <c r="A3" s="211"/>
    </row>
    <row r="4" spans="1:2" ht="21.75" customHeight="1" x14ac:dyDescent="0.2">
      <c r="A4" s="177" t="s">
        <v>143</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81" t="s">
        <v>203</v>
      </c>
    </row>
    <row r="41" spans="1:2" ht="13.5" thickBot="1" x14ac:dyDescent="0.25">
      <c r="A41" s="176" t="s">
        <v>71</v>
      </c>
    </row>
    <row r="42" spans="1:2" ht="13.5" thickBot="1" x14ac:dyDescent="0.25">
      <c r="A42" s="183" t="s">
        <v>221</v>
      </c>
    </row>
    <row r="43" spans="1:2" x14ac:dyDescent="0.2">
      <c r="A43" s="184" t="s">
        <v>222</v>
      </c>
    </row>
    <row r="44" spans="1:2" x14ac:dyDescent="0.2">
      <c r="A44" s="62"/>
    </row>
    <row r="45" spans="1:2" x14ac:dyDescent="0.2">
      <c r="A45" s="176"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5" t="s">
        <v>164</v>
      </c>
    </row>
    <row r="53" spans="1:1" ht="24" x14ac:dyDescent="0.2">
      <c r="A53" s="54" t="s">
        <v>118</v>
      </c>
    </row>
    <row r="54" spans="1:1" x14ac:dyDescent="0.2">
      <c r="A54" s="59"/>
    </row>
    <row r="55" spans="1:1" ht="27" customHeight="1" x14ac:dyDescent="0.2">
      <c r="A55" s="143" t="s">
        <v>142</v>
      </c>
    </row>
    <row r="56" spans="1:1" ht="31.5" x14ac:dyDescent="0.2">
      <c r="A56" s="121" t="s">
        <v>192</v>
      </c>
    </row>
    <row r="57" spans="1:1" ht="42" x14ac:dyDescent="0.2">
      <c r="A57" s="121" t="s">
        <v>193</v>
      </c>
    </row>
    <row r="58" spans="1:1" ht="57.6" customHeight="1" x14ac:dyDescent="0.2">
      <c r="A58" s="121" t="s">
        <v>194</v>
      </c>
    </row>
    <row r="59" spans="1:1" ht="31.5" x14ac:dyDescent="0.2">
      <c r="A59" s="121" t="s">
        <v>195</v>
      </c>
    </row>
    <row r="60" spans="1:1" ht="21" x14ac:dyDescent="0.2">
      <c r="A60" s="121" t="s">
        <v>196</v>
      </c>
    </row>
    <row r="61" spans="1:1" ht="40.9" customHeight="1" x14ac:dyDescent="0.2">
      <c r="A61" s="121" t="s">
        <v>197</v>
      </c>
    </row>
    <row r="62" spans="1:1" ht="21" x14ac:dyDescent="0.2">
      <c r="A62" s="121" t="s">
        <v>198</v>
      </c>
    </row>
    <row r="63" spans="1:1" ht="39" customHeight="1" x14ac:dyDescent="0.2">
      <c r="A63" s="121" t="s">
        <v>199</v>
      </c>
    </row>
    <row r="64" spans="1:1" ht="31.5" x14ac:dyDescent="0.2">
      <c r="A64" s="121" t="s">
        <v>200</v>
      </c>
    </row>
    <row r="65" spans="1:1" ht="21" x14ac:dyDescent="0.2">
      <c r="A65" s="121" t="s">
        <v>201</v>
      </c>
    </row>
    <row r="66" spans="1:1" x14ac:dyDescent="0.2">
      <c r="A66" s="83"/>
    </row>
    <row r="67" spans="1:1" ht="42" x14ac:dyDescent="0.2">
      <c r="A67" s="113" t="s">
        <v>99</v>
      </c>
    </row>
    <row r="68" spans="1:1" ht="21" x14ac:dyDescent="0.2">
      <c r="A68" s="142"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4" sqref="B4:V19"/>
    </sheetView>
  </sheetViews>
  <sheetFormatPr defaultColWidth="9" defaultRowHeight="12" x14ac:dyDescent="0.2"/>
  <cols>
    <col min="1" max="1" width="84.5703125" style="48" customWidth="1"/>
    <col min="2" max="8" width="9" style="48"/>
    <col min="9" max="10" width="9" style="48" customWidth="1"/>
    <col min="11" max="16384" width="9" style="48"/>
  </cols>
  <sheetData>
    <row r="1" spans="1:22" s="51" customFormat="1" ht="12" customHeight="1" x14ac:dyDescent="0.2">
      <c r="A1" s="209" t="s">
        <v>82</v>
      </c>
    </row>
    <row r="2" spans="1:22" s="51" customFormat="1" ht="12" customHeight="1" x14ac:dyDescent="0.2">
      <c r="A2" s="209"/>
    </row>
    <row r="3" spans="1:22" s="53" customFormat="1" x14ac:dyDescent="0.2">
      <c r="A3" s="89"/>
    </row>
    <row r="4" spans="1:22" ht="18" customHeight="1" x14ac:dyDescent="0.2">
      <c r="A4" s="111" t="s">
        <v>100</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row>
    <row r="5" spans="1:22" ht="20.25" customHeight="1" x14ac:dyDescent="0.2">
      <c r="A5" s="90" t="s">
        <v>64</v>
      </c>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breakfast'!#REF!*0.75</f>
        <v>#REF!</v>
      </c>
      <c r="C7" s="94" t="e">
        <f>'C завтраками| Bed and breakfast'!#REF!*0.75</f>
        <v>#REF!</v>
      </c>
      <c r="D7" s="94" t="e">
        <f>'C завтраками| Bed and breakfast'!#REF!*0.75</f>
        <v>#REF!</v>
      </c>
      <c r="E7" s="94" t="e">
        <f>'C завтраками| Bed and breakfast'!#REF!*0.75</f>
        <v>#REF!</v>
      </c>
      <c r="F7" s="94" t="e">
        <f>'C завтраками| Bed and breakfast'!#REF!*0.75</f>
        <v>#REF!</v>
      </c>
      <c r="G7" s="94" t="e">
        <f>'C завтраками| Bed and breakfast'!#REF!*0.75</f>
        <v>#REF!</v>
      </c>
      <c r="H7" s="94" t="e">
        <f>'C завтраками| Bed and breakfast'!#REF!*0.75</f>
        <v>#REF!</v>
      </c>
      <c r="I7" s="94" t="e">
        <f>'C завтраками| Bed and breakfast'!#REF!*0.75</f>
        <v>#REF!</v>
      </c>
      <c r="J7" s="94" t="e">
        <f>'C завтраками| Bed and breakfast'!#REF!*0.75</f>
        <v>#REF!</v>
      </c>
      <c r="K7" s="94" t="e">
        <f>'C завтраками| Bed and breakfast'!#REF!*0.75</f>
        <v>#REF!</v>
      </c>
      <c r="L7" s="94" t="e">
        <f>'C завтраками| Bed and breakfast'!#REF!*0.75</f>
        <v>#REF!</v>
      </c>
      <c r="M7" s="94" t="e">
        <f>'C завтраками| Bed and breakfast'!#REF!*0.75</f>
        <v>#REF!</v>
      </c>
      <c r="N7" s="94" t="e">
        <f>'C завтраками| Bed and breakfast'!#REF!*0.75</f>
        <v>#REF!</v>
      </c>
      <c r="O7" s="94" t="e">
        <f>'C завтраками| Bed and breakfast'!#REF!*0.75</f>
        <v>#REF!</v>
      </c>
      <c r="P7" s="94" t="e">
        <f>'C завтраками| Bed and breakfast'!#REF!*0.75</f>
        <v>#REF!</v>
      </c>
      <c r="Q7" s="94" t="e">
        <f>'C завтраками| Bed and breakfast'!#REF!*0.75</f>
        <v>#REF!</v>
      </c>
      <c r="R7" s="94" t="e">
        <f>'C завтраками| Bed and breakfast'!#REF!*0.75</f>
        <v>#REF!</v>
      </c>
      <c r="S7" s="94" t="e">
        <f>'C завтраками| Bed and breakfast'!#REF!*0.75</f>
        <v>#REF!</v>
      </c>
      <c r="T7" s="94" t="e">
        <f>'C завтраками| Bed and breakfast'!#REF!*0.75</f>
        <v>#REF!</v>
      </c>
      <c r="U7" s="94" t="e">
        <f>'C завтраками| Bed and breakfast'!#REF!*0.75</f>
        <v>#REF!</v>
      </c>
      <c r="V7" s="94" t="e">
        <f>'C завтраками| Bed and breakfast'!#REF!*0.75</f>
        <v>#REF!</v>
      </c>
    </row>
    <row r="8" spans="1:22" s="50" customFormat="1" x14ac:dyDescent="0.2">
      <c r="A8" s="88">
        <v>2</v>
      </c>
      <c r="B8" s="94" t="e">
        <f>'C завтраками| Bed and breakfast'!#REF!*0.75</f>
        <v>#REF!</v>
      </c>
      <c r="C8" s="94" t="e">
        <f>'C завтраками| Bed and breakfast'!#REF!*0.75</f>
        <v>#REF!</v>
      </c>
      <c r="D8" s="94" t="e">
        <f>'C завтраками| Bed and breakfast'!#REF!*0.75</f>
        <v>#REF!</v>
      </c>
      <c r="E8" s="94" t="e">
        <f>'C завтраками| Bed and breakfast'!#REF!*0.75</f>
        <v>#REF!</v>
      </c>
      <c r="F8" s="94" t="e">
        <f>'C завтраками| Bed and breakfast'!#REF!*0.75</f>
        <v>#REF!</v>
      </c>
      <c r="G8" s="94" t="e">
        <f>'C завтраками| Bed and breakfast'!#REF!*0.75</f>
        <v>#REF!</v>
      </c>
      <c r="H8" s="94" t="e">
        <f>'C завтраками| Bed and breakfast'!#REF!*0.75</f>
        <v>#REF!</v>
      </c>
      <c r="I8" s="94" t="e">
        <f>'C завтраками| Bed and breakfast'!#REF!*0.75</f>
        <v>#REF!</v>
      </c>
      <c r="J8" s="94" t="e">
        <f>'C завтраками| Bed and breakfast'!#REF!*0.75</f>
        <v>#REF!</v>
      </c>
      <c r="K8" s="94" t="e">
        <f>'C завтраками| Bed and breakfast'!#REF!*0.75</f>
        <v>#REF!</v>
      </c>
      <c r="L8" s="94" t="e">
        <f>'C завтраками| Bed and breakfast'!#REF!*0.75</f>
        <v>#REF!</v>
      </c>
      <c r="M8" s="94" t="e">
        <f>'C завтраками| Bed and breakfast'!#REF!*0.75</f>
        <v>#REF!</v>
      </c>
      <c r="N8" s="94" t="e">
        <f>'C завтраками| Bed and breakfast'!#REF!*0.75</f>
        <v>#REF!</v>
      </c>
      <c r="O8" s="94" t="e">
        <f>'C завтраками| Bed and breakfast'!#REF!*0.75</f>
        <v>#REF!</v>
      </c>
      <c r="P8" s="94" t="e">
        <f>'C завтраками| Bed and breakfast'!#REF!*0.75</f>
        <v>#REF!</v>
      </c>
      <c r="Q8" s="94" t="e">
        <f>'C завтраками| Bed and breakfast'!#REF!*0.75</f>
        <v>#REF!</v>
      </c>
      <c r="R8" s="94" t="e">
        <f>'C завтраками| Bed and breakfast'!#REF!*0.75</f>
        <v>#REF!</v>
      </c>
      <c r="S8" s="94" t="e">
        <f>'C завтраками| Bed and breakfast'!#REF!*0.75</f>
        <v>#REF!</v>
      </c>
      <c r="T8" s="94" t="e">
        <f>'C завтраками| Bed and breakfast'!#REF!*0.75</f>
        <v>#REF!</v>
      </c>
      <c r="U8" s="94" t="e">
        <f>'C завтраками| Bed and breakfast'!#REF!*0.75</f>
        <v>#REF!</v>
      </c>
      <c r="V8" s="94" t="e">
        <f>'C завтраками| Bed and breakfast'!#REF!*0.75</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breakfast'!#REF!*0.75</f>
        <v>#REF!</v>
      </c>
      <c r="C10" s="94" t="e">
        <f>'C завтраками| Bed and breakfast'!#REF!*0.75</f>
        <v>#REF!</v>
      </c>
      <c r="D10" s="94" t="e">
        <f>'C завтраками| Bed and breakfast'!#REF!*0.75</f>
        <v>#REF!</v>
      </c>
      <c r="E10" s="94" t="e">
        <f>'C завтраками| Bed and breakfast'!#REF!*0.75</f>
        <v>#REF!</v>
      </c>
      <c r="F10" s="94" t="e">
        <f>'C завтраками| Bed and breakfast'!#REF!*0.75</f>
        <v>#REF!</v>
      </c>
      <c r="G10" s="94" t="e">
        <f>'C завтраками| Bed and breakfast'!#REF!*0.75</f>
        <v>#REF!</v>
      </c>
      <c r="H10" s="94" t="e">
        <f>'C завтраками| Bed and breakfast'!#REF!*0.75</f>
        <v>#REF!</v>
      </c>
      <c r="I10" s="94" t="e">
        <f>'C завтраками| Bed and breakfast'!#REF!*0.75</f>
        <v>#REF!</v>
      </c>
      <c r="J10" s="94" t="e">
        <f>'C завтраками| Bed and breakfast'!#REF!*0.75</f>
        <v>#REF!</v>
      </c>
      <c r="K10" s="94" t="e">
        <f>'C завтраками| Bed and breakfast'!#REF!*0.75</f>
        <v>#REF!</v>
      </c>
      <c r="L10" s="94" t="e">
        <f>'C завтраками| Bed and breakfast'!#REF!*0.75</f>
        <v>#REF!</v>
      </c>
      <c r="M10" s="94" t="e">
        <f>'C завтраками| Bed and breakfast'!#REF!*0.75</f>
        <v>#REF!</v>
      </c>
      <c r="N10" s="94" t="e">
        <f>'C завтраками| Bed and breakfast'!#REF!*0.75</f>
        <v>#REF!</v>
      </c>
      <c r="O10" s="94" t="e">
        <f>'C завтраками| Bed and breakfast'!#REF!*0.75</f>
        <v>#REF!</v>
      </c>
      <c r="P10" s="94" t="e">
        <f>'C завтраками| Bed and breakfast'!#REF!*0.75</f>
        <v>#REF!</v>
      </c>
      <c r="Q10" s="94" t="e">
        <f>'C завтраками| Bed and breakfast'!#REF!*0.75</f>
        <v>#REF!</v>
      </c>
      <c r="R10" s="94" t="e">
        <f>'C завтраками| Bed and breakfast'!#REF!*0.75</f>
        <v>#REF!</v>
      </c>
      <c r="S10" s="94" t="e">
        <f>'C завтраками| Bed and breakfast'!#REF!*0.75</f>
        <v>#REF!</v>
      </c>
      <c r="T10" s="94" t="e">
        <f>'C завтраками| Bed and breakfast'!#REF!*0.75</f>
        <v>#REF!</v>
      </c>
      <c r="U10" s="94" t="e">
        <f>'C завтраками| Bed and breakfast'!#REF!*0.75</f>
        <v>#REF!</v>
      </c>
      <c r="V10" s="94" t="e">
        <f>'C завтраками| Bed and breakfast'!#REF!*0.75</f>
        <v>#REF!</v>
      </c>
    </row>
    <row r="11" spans="1:22" s="50" customFormat="1" x14ac:dyDescent="0.2">
      <c r="A11" s="88">
        <f>A8</f>
        <v>2</v>
      </c>
      <c r="B11" s="94" t="e">
        <f>'C завтраками| Bed and breakfast'!#REF!*0.75</f>
        <v>#REF!</v>
      </c>
      <c r="C11" s="94" t="e">
        <f>'C завтраками| Bed and breakfast'!#REF!*0.75</f>
        <v>#REF!</v>
      </c>
      <c r="D11" s="94" t="e">
        <f>'C завтраками| Bed and breakfast'!#REF!*0.75</f>
        <v>#REF!</v>
      </c>
      <c r="E11" s="94" t="e">
        <f>'C завтраками| Bed and breakfast'!#REF!*0.75</f>
        <v>#REF!</v>
      </c>
      <c r="F11" s="94" t="e">
        <f>'C завтраками| Bed and breakfast'!#REF!*0.75</f>
        <v>#REF!</v>
      </c>
      <c r="G11" s="94" t="e">
        <f>'C завтраками| Bed and breakfast'!#REF!*0.75</f>
        <v>#REF!</v>
      </c>
      <c r="H11" s="94" t="e">
        <f>'C завтраками| Bed and breakfast'!#REF!*0.75</f>
        <v>#REF!</v>
      </c>
      <c r="I11" s="94" t="e">
        <f>'C завтраками| Bed and breakfast'!#REF!*0.75</f>
        <v>#REF!</v>
      </c>
      <c r="J11" s="94" t="e">
        <f>'C завтраками| Bed and breakfast'!#REF!*0.75</f>
        <v>#REF!</v>
      </c>
      <c r="K11" s="94" t="e">
        <f>'C завтраками| Bed and breakfast'!#REF!*0.75</f>
        <v>#REF!</v>
      </c>
      <c r="L11" s="94" t="e">
        <f>'C завтраками| Bed and breakfast'!#REF!*0.75</f>
        <v>#REF!</v>
      </c>
      <c r="M11" s="94" t="e">
        <f>'C завтраками| Bed and breakfast'!#REF!*0.75</f>
        <v>#REF!</v>
      </c>
      <c r="N11" s="94" t="e">
        <f>'C завтраками| Bed and breakfast'!#REF!*0.75</f>
        <v>#REF!</v>
      </c>
      <c r="O11" s="94" t="e">
        <f>'C завтраками| Bed and breakfast'!#REF!*0.75</f>
        <v>#REF!</v>
      </c>
      <c r="P11" s="94" t="e">
        <f>'C завтраками| Bed and breakfast'!#REF!*0.75</f>
        <v>#REF!</v>
      </c>
      <c r="Q11" s="94" t="e">
        <f>'C завтраками| Bed and breakfast'!#REF!*0.75</f>
        <v>#REF!</v>
      </c>
      <c r="R11" s="94" t="e">
        <f>'C завтраками| Bed and breakfast'!#REF!*0.75</f>
        <v>#REF!</v>
      </c>
      <c r="S11" s="94" t="e">
        <f>'C завтраками| Bed and breakfast'!#REF!*0.75</f>
        <v>#REF!</v>
      </c>
      <c r="T11" s="94" t="e">
        <f>'C завтраками| Bed and breakfast'!#REF!*0.75</f>
        <v>#REF!</v>
      </c>
      <c r="U11" s="94" t="e">
        <f>'C завтраками| Bed and breakfast'!#REF!*0.75</f>
        <v>#REF!</v>
      </c>
      <c r="V11" s="94" t="e">
        <f>'C завтраками| Bed and breakfast'!#REF!*0.75</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breakfast'!#REF!*0.75</f>
        <v>#REF!</v>
      </c>
      <c r="C13" s="94" t="e">
        <f>'C завтраками| Bed and breakfast'!#REF!*0.75</f>
        <v>#REF!</v>
      </c>
      <c r="D13" s="94" t="e">
        <f>'C завтраками| Bed and breakfast'!#REF!*0.75</f>
        <v>#REF!</v>
      </c>
      <c r="E13" s="94" t="e">
        <f>'C завтраками| Bed and breakfast'!#REF!*0.75</f>
        <v>#REF!</v>
      </c>
      <c r="F13" s="94" t="e">
        <f>'C завтраками| Bed and breakfast'!#REF!*0.75</f>
        <v>#REF!</v>
      </c>
      <c r="G13" s="94" t="e">
        <f>'C завтраками| Bed and breakfast'!#REF!*0.75</f>
        <v>#REF!</v>
      </c>
      <c r="H13" s="94" t="e">
        <f>'C завтраками| Bed and breakfast'!#REF!*0.75</f>
        <v>#REF!</v>
      </c>
      <c r="I13" s="94" t="e">
        <f>'C завтраками| Bed and breakfast'!#REF!*0.75</f>
        <v>#REF!</v>
      </c>
      <c r="J13" s="94" t="e">
        <f>'C завтраками| Bed and breakfast'!#REF!*0.75</f>
        <v>#REF!</v>
      </c>
      <c r="K13" s="94" t="e">
        <f>'C завтраками| Bed and breakfast'!#REF!*0.75</f>
        <v>#REF!</v>
      </c>
      <c r="L13" s="94" t="e">
        <f>'C завтраками| Bed and breakfast'!#REF!*0.75</f>
        <v>#REF!</v>
      </c>
      <c r="M13" s="94" t="e">
        <f>'C завтраками| Bed and breakfast'!#REF!*0.75</f>
        <v>#REF!</v>
      </c>
      <c r="N13" s="94" t="e">
        <f>'C завтраками| Bed and breakfast'!#REF!*0.75</f>
        <v>#REF!</v>
      </c>
      <c r="O13" s="94" t="e">
        <f>'C завтраками| Bed and breakfast'!#REF!*0.75</f>
        <v>#REF!</v>
      </c>
      <c r="P13" s="94" t="e">
        <f>'C завтраками| Bed and breakfast'!#REF!*0.75</f>
        <v>#REF!</v>
      </c>
      <c r="Q13" s="94" t="e">
        <f>'C завтраками| Bed and breakfast'!#REF!*0.75</f>
        <v>#REF!</v>
      </c>
      <c r="R13" s="94" t="e">
        <f>'C завтраками| Bed and breakfast'!#REF!*0.75</f>
        <v>#REF!</v>
      </c>
      <c r="S13" s="94" t="e">
        <f>'C завтраками| Bed and breakfast'!#REF!*0.75</f>
        <v>#REF!</v>
      </c>
      <c r="T13" s="94" t="e">
        <f>'C завтраками| Bed and breakfast'!#REF!*0.75</f>
        <v>#REF!</v>
      </c>
      <c r="U13" s="94" t="e">
        <f>'C завтраками| Bed and breakfast'!#REF!*0.75</f>
        <v>#REF!</v>
      </c>
      <c r="V13" s="94" t="e">
        <f>'C завтраками| Bed and breakfast'!#REF!*0.75</f>
        <v>#REF!</v>
      </c>
    </row>
    <row r="14" spans="1:22" s="50" customFormat="1" x14ac:dyDescent="0.2">
      <c r="A14" s="88">
        <f>A8</f>
        <v>2</v>
      </c>
      <c r="B14" s="94" t="e">
        <f>'C завтраками| Bed and breakfast'!#REF!*0.75</f>
        <v>#REF!</v>
      </c>
      <c r="C14" s="94" t="e">
        <f>'C завтраками| Bed and breakfast'!#REF!*0.75</f>
        <v>#REF!</v>
      </c>
      <c r="D14" s="94" t="e">
        <f>'C завтраками| Bed and breakfast'!#REF!*0.75</f>
        <v>#REF!</v>
      </c>
      <c r="E14" s="94" t="e">
        <f>'C завтраками| Bed and breakfast'!#REF!*0.75</f>
        <v>#REF!</v>
      </c>
      <c r="F14" s="94" t="e">
        <f>'C завтраками| Bed and breakfast'!#REF!*0.75</f>
        <v>#REF!</v>
      </c>
      <c r="G14" s="94" t="e">
        <f>'C завтраками| Bed and breakfast'!#REF!*0.75</f>
        <v>#REF!</v>
      </c>
      <c r="H14" s="94" t="e">
        <f>'C завтраками| Bed and breakfast'!#REF!*0.75</f>
        <v>#REF!</v>
      </c>
      <c r="I14" s="94" t="e">
        <f>'C завтраками| Bed and breakfast'!#REF!*0.75</f>
        <v>#REF!</v>
      </c>
      <c r="J14" s="94" t="e">
        <f>'C завтраками| Bed and breakfast'!#REF!*0.75</f>
        <v>#REF!</v>
      </c>
      <c r="K14" s="94" t="e">
        <f>'C завтраками| Bed and breakfast'!#REF!*0.75</f>
        <v>#REF!</v>
      </c>
      <c r="L14" s="94" t="e">
        <f>'C завтраками| Bed and breakfast'!#REF!*0.75</f>
        <v>#REF!</v>
      </c>
      <c r="M14" s="94" t="e">
        <f>'C завтраками| Bed and breakfast'!#REF!*0.75</f>
        <v>#REF!</v>
      </c>
      <c r="N14" s="94" t="e">
        <f>'C завтраками| Bed and breakfast'!#REF!*0.75</f>
        <v>#REF!</v>
      </c>
      <c r="O14" s="94" t="e">
        <f>'C завтраками| Bed and breakfast'!#REF!*0.75</f>
        <v>#REF!</v>
      </c>
      <c r="P14" s="94" t="e">
        <f>'C завтраками| Bed and breakfast'!#REF!*0.75</f>
        <v>#REF!</v>
      </c>
      <c r="Q14" s="94" t="e">
        <f>'C завтраками| Bed and breakfast'!#REF!*0.75</f>
        <v>#REF!</v>
      </c>
      <c r="R14" s="94" t="e">
        <f>'C завтраками| Bed and breakfast'!#REF!*0.75</f>
        <v>#REF!</v>
      </c>
      <c r="S14" s="94" t="e">
        <f>'C завтраками| Bed and breakfast'!#REF!*0.75</f>
        <v>#REF!</v>
      </c>
      <c r="T14" s="94" t="e">
        <f>'C завтраками| Bed and breakfast'!#REF!*0.75</f>
        <v>#REF!</v>
      </c>
      <c r="U14" s="94" t="e">
        <f>'C завтраками| Bed and breakfast'!#REF!*0.75</f>
        <v>#REF!</v>
      </c>
      <c r="V14" s="94" t="e">
        <f>'C завтраками| Bed and breakfast'!#REF!*0.75</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breakfast'!#REF!*0.75</f>
        <v>#REF!</v>
      </c>
      <c r="C16" s="94" t="e">
        <f>'C завтраками| Bed and breakfast'!#REF!*0.75</f>
        <v>#REF!</v>
      </c>
      <c r="D16" s="94" t="e">
        <f>'C завтраками| Bed and breakfast'!#REF!*0.75</f>
        <v>#REF!</v>
      </c>
      <c r="E16" s="94" t="e">
        <f>'C завтраками| Bed and breakfast'!#REF!*0.75</f>
        <v>#REF!</v>
      </c>
      <c r="F16" s="94" t="e">
        <f>'C завтраками| Bed and breakfast'!#REF!*0.75</f>
        <v>#REF!</v>
      </c>
      <c r="G16" s="94" t="e">
        <f>'C завтраками| Bed and breakfast'!#REF!*0.75</f>
        <v>#REF!</v>
      </c>
      <c r="H16" s="94" t="e">
        <f>'C завтраками| Bed and breakfast'!#REF!*0.75</f>
        <v>#REF!</v>
      </c>
      <c r="I16" s="94" t="e">
        <f>'C завтраками| Bed and breakfast'!#REF!*0.75</f>
        <v>#REF!</v>
      </c>
      <c r="J16" s="94" t="e">
        <f>'C завтраками| Bed and breakfast'!#REF!*0.75</f>
        <v>#REF!</v>
      </c>
      <c r="K16" s="94" t="e">
        <f>'C завтраками| Bed and breakfast'!#REF!*0.75</f>
        <v>#REF!</v>
      </c>
      <c r="L16" s="94" t="e">
        <f>'C завтраками| Bed and breakfast'!#REF!*0.75</f>
        <v>#REF!</v>
      </c>
      <c r="M16" s="94" t="e">
        <f>'C завтраками| Bed and breakfast'!#REF!*0.75</f>
        <v>#REF!</v>
      </c>
      <c r="N16" s="94" t="e">
        <f>'C завтраками| Bed and breakfast'!#REF!*0.75</f>
        <v>#REF!</v>
      </c>
      <c r="O16" s="94" t="e">
        <f>'C завтраками| Bed and breakfast'!#REF!*0.75</f>
        <v>#REF!</v>
      </c>
      <c r="P16" s="94" t="e">
        <f>'C завтраками| Bed and breakfast'!#REF!*0.75</f>
        <v>#REF!</v>
      </c>
      <c r="Q16" s="94" t="e">
        <f>'C завтраками| Bed and breakfast'!#REF!*0.75</f>
        <v>#REF!</v>
      </c>
      <c r="R16" s="94" t="e">
        <f>'C завтраками| Bed and breakfast'!#REF!*0.75</f>
        <v>#REF!</v>
      </c>
      <c r="S16" s="94" t="e">
        <f>'C завтраками| Bed and breakfast'!#REF!*0.75</f>
        <v>#REF!</v>
      </c>
      <c r="T16" s="94" t="e">
        <f>'C завтраками| Bed and breakfast'!#REF!*0.75</f>
        <v>#REF!</v>
      </c>
      <c r="U16" s="94" t="e">
        <f>'C завтраками| Bed and breakfast'!#REF!*0.75</f>
        <v>#REF!</v>
      </c>
      <c r="V16" s="94" t="e">
        <f>'C завтраками| Bed and breakfast'!#REF!*0.75</f>
        <v>#REF!</v>
      </c>
    </row>
    <row r="17" spans="1:22" s="50" customFormat="1" x14ac:dyDescent="0.2">
      <c r="A17" s="88">
        <f>A8</f>
        <v>2</v>
      </c>
      <c r="B17" s="94" t="e">
        <f>'C завтраками| Bed and breakfast'!#REF!*0.75</f>
        <v>#REF!</v>
      </c>
      <c r="C17" s="94" t="e">
        <f>'C завтраками| Bed and breakfast'!#REF!*0.75</f>
        <v>#REF!</v>
      </c>
      <c r="D17" s="94" t="e">
        <f>'C завтраками| Bed and breakfast'!#REF!*0.75</f>
        <v>#REF!</v>
      </c>
      <c r="E17" s="94" t="e">
        <f>'C завтраками| Bed and breakfast'!#REF!*0.75</f>
        <v>#REF!</v>
      </c>
      <c r="F17" s="94" t="e">
        <f>'C завтраками| Bed and breakfast'!#REF!*0.75</f>
        <v>#REF!</v>
      </c>
      <c r="G17" s="94" t="e">
        <f>'C завтраками| Bed and breakfast'!#REF!*0.75</f>
        <v>#REF!</v>
      </c>
      <c r="H17" s="94" t="e">
        <f>'C завтраками| Bed and breakfast'!#REF!*0.75</f>
        <v>#REF!</v>
      </c>
      <c r="I17" s="94" t="e">
        <f>'C завтраками| Bed and breakfast'!#REF!*0.75</f>
        <v>#REF!</v>
      </c>
      <c r="J17" s="94" t="e">
        <f>'C завтраками| Bed and breakfast'!#REF!*0.75</f>
        <v>#REF!</v>
      </c>
      <c r="K17" s="94" t="e">
        <f>'C завтраками| Bed and breakfast'!#REF!*0.75</f>
        <v>#REF!</v>
      </c>
      <c r="L17" s="94" t="e">
        <f>'C завтраками| Bed and breakfast'!#REF!*0.75</f>
        <v>#REF!</v>
      </c>
      <c r="M17" s="94" t="e">
        <f>'C завтраками| Bed and breakfast'!#REF!*0.75</f>
        <v>#REF!</v>
      </c>
      <c r="N17" s="94" t="e">
        <f>'C завтраками| Bed and breakfast'!#REF!*0.75</f>
        <v>#REF!</v>
      </c>
      <c r="O17" s="94" t="e">
        <f>'C завтраками| Bed and breakfast'!#REF!*0.75</f>
        <v>#REF!</v>
      </c>
      <c r="P17" s="94" t="e">
        <f>'C завтраками| Bed and breakfast'!#REF!*0.75</f>
        <v>#REF!</v>
      </c>
      <c r="Q17" s="94" t="e">
        <f>'C завтраками| Bed and breakfast'!#REF!*0.75</f>
        <v>#REF!</v>
      </c>
      <c r="R17" s="94" t="e">
        <f>'C завтраками| Bed and breakfast'!#REF!*0.75</f>
        <v>#REF!</v>
      </c>
      <c r="S17" s="94" t="e">
        <f>'C завтраками| Bed and breakfast'!#REF!*0.75</f>
        <v>#REF!</v>
      </c>
      <c r="T17" s="94" t="e">
        <f>'C завтраками| Bed and breakfast'!#REF!*0.75</f>
        <v>#REF!</v>
      </c>
      <c r="U17" s="94" t="e">
        <f>'C завтраками| Bed and breakfast'!#REF!*0.75</f>
        <v>#REF!</v>
      </c>
      <c r="V17" s="94" t="e">
        <f>'C завтраками| Bed and breakfast'!#REF!*0.75</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breakfast'!#REF!*0.75</f>
        <v>#REF!</v>
      </c>
      <c r="C19" s="94" t="e">
        <f>'C завтраками| Bed and breakfast'!#REF!*0.75</f>
        <v>#REF!</v>
      </c>
      <c r="D19" s="94" t="e">
        <f>'C завтраками| Bed and breakfast'!#REF!*0.75</f>
        <v>#REF!</v>
      </c>
      <c r="E19" s="94" t="e">
        <f>'C завтраками| Bed and breakfast'!#REF!*0.75</f>
        <v>#REF!</v>
      </c>
      <c r="F19" s="94" t="e">
        <f>'C завтраками| Bed and breakfast'!#REF!*0.75</f>
        <v>#REF!</v>
      </c>
      <c r="G19" s="94" t="e">
        <f>'C завтраками| Bed and breakfast'!#REF!*0.75</f>
        <v>#REF!</v>
      </c>
      <c r="H19" s="94" t="e">
        <f>'C завтраками| Bed and breakfast'!#REF!*0.75</f>
        <v>#REF!</v>
      </c>
      <c r="I19" s="94" t="e">
        <f>'C завтраками| Bed and breakfast'!#REF!*0.75</f>
        <v>#REF!</v>
      </c>
      <c r="J19" s="94" t="e">
        <f>'C завтраками| Bed and breakfast'!#REF!*0.75</f>
        <v>#REF!</v>
      </c>
      <c r="K19" s="94" t="e">
        <f>'C завтраками| Bed and breakfast'!#REF!*0.75</f>
        <v>#REF!</v>
      </c>
      <c r="L19" s="94" t="e">
        <f>'C завтраками| Bed and breakfast'!#REF!*0.75</f>
        <v>#REF!</v>
      </c>
      <c r="M19" s="94" t="e">
        <f>'C завтраками| Bed and breakfast'!#REF!*0.75</f>
        <v>#REF!</v>
      </c>
      <c r="N19" s="94" t="e">
        <f>'C завтраками| Bed and breakfast'!#REF!*0.75</f>
        <v>#REF!</v>
      </c>
      <c r="O19" s="94" t="e">
        <f>'C завтраками| Bed and breakfast'!#REF!*0.75</f>
        <v>#REF!</v>
      </c>
      <c r="P19" s="94" t="e">
        <f>'C завтраками| Bed and breakfast'!#REF!*0.75</f>
        <v>#REF!</v>
      </c>
      <c r="Q19" s="94" t="e">
        <f>'C завтраками| Bed and breakfast'!#REF!*0.75</f>
        <v>#REF!</v>
      </c>
      <c r="R19" s="94" t="e">
        <f>'C завтраками| Bed and breakfast'!#REF!*0.75</f>
        <v>#REF!</v>
      </c>
      <c r="S19" s="94" t="e">
        <f>'C завтраками| Bed and breakfast'!#REF!*0.75</f>
        <v>#REF!</v>
      </c>
      <c r="T19" s="94" t="e">
        <f>'C завтраками| Bed and breakfast'!#REF!*0.75</f>
        <v>#REF!</v>
      </c>
      <c r="U19" s="94" t="e">
        <f>'C завтраками| Bed and breakfast'!#REF!*0.75</f>
        <v>#REF!</v>
      </c>
      <c r="V19" s="94" t="e">
        <f>'C завтраками| Bed and breakfast'!#REF!*0.75</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5" t="s">
        <v>164</v>
      </c>
    </row>
    <row r="29" spans="1:22" ht="13.35" customHeight="1" thickBot="1" x14ac:dyDescent="0.25">
      <c r="A29" s="43"/>
    </row>
    <row r="30" spans="1:22" ht="13.35" customHeight="1" thickBot="1" x14ac:dyDescent="0.25">
      <c r="A30" s="107" t="s">
        <v>141</v>
      </c>
    </row>
    <row r="31" spans="1:22" ht="13.35" customHeight="1" thickBot="1" x14ac:dyDescent="0.25">
      <c r="A31" s="183" t="s">
        <v>225</v>
      </c>
    </row>
    <row r="32" spans="1:22" ht="12.75" thickBot="1" x14ac:dyDescent="0.25">
      <c r="A32" s="184" t="s">
        <v>226</v>
      </c>
    </row>
    <row r="33" spans="1:1" ht="12.75" hidden="1" thickBot="1" x14ac:dyDescent="0.25">
      <c r="A33" s="172" t="s">
        <v>224</v>
      </c>
    </row>
    <row r="34" spans="1:1" ht="12.75" thickBot="1" x14ac:dyDescent="0.25">
      <c r="A34" s="107" t="s">
        <v>70</v>
      </c>
    </row>
    <row r="35" spans="1:1" ht="72" x14ac:dyDescent="0.2">
      <c r="A35" s="112" t="s">
        <v>103</v>
      </c>
    </row>
    <row r="36" spans="1:1" x14ac:dyDescent="0.2">
      <c r="A36" s="112"/>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s="53" customFormat="1" x14ac:dyDescent="0.2">
      <c r="A3" s="89"/>
    </row>
    <row r="4" spans="1:22" ht="18" customHeight="1" x14ac:dyDescent="0.2">
      <c r="A4" s="111" t="s">
        <v>185</v>
      </c>
      <c r="B4" s="92" t="e">
        <f>'AVIA 25%'!B4</f>
        <v>#REF!</v>
      </c>
      <c r="C4" s="92" t="e">
        <f>'AVIA 25%'!C4</f>
        <v>#REF!</v>
      </c>
      <c r="D4" s="92" t="e">
        <f>'AVIA 25%'!D4</f>
        <v>#REF!</v>
      </c>
      <c r="E4" s="92" t="e">
        <f>'AVIA 25%'!E4</f>
        <v>#REF!</v>
      </c>
      <c r="F4" s="92" t="e">
        <f>'AVIA 25%'!F4</f>
        <v>#REF!</v>
      </c>
      <c r="G4" s="92" t="e">
        <f>'AVIA 25%'!G4</f>
        <v>#REF!</v>
      </c>
      <c r="H4" s="92" t="e">
        <f>'AVIA 25%'!H4</f>
        <v>#REF!</v>
      </c>
      <c r="I4" s="92" t="e">
        <f>'AVIA 25%'!I4</f>
        <v>#REF!</v>
      </c>
      <c r="J4" s="92" t="e">
        <f>'AVIA 25%'!J4</f>
        <v>#REF!</v>
      </c>
      <c r="K4" s="92" t="e">
        <f>'AVIA 25%'!K4</f>
        <v>#REF!</v>
      </c>
      <c r="L4" s="92" t="e">
        <f>'AVIA 25%'!L4</f>
        <v>#REF!</v>
      </c>
      <c r="M4" s="92" t="e">
        <f>'AVIA 25%'!M4</f>
        <v>#REF!</v>
      </c>
      <c r="N4" s="92" t="e">
        <f>'AVIA 25%'!N4</f>
        <v>#REF!</v>
      </c>
      <c r="O4" s="92" t="e">
        <f>'AVIA 25%'!O4</f>
        <v>#REF!</v>
      </c>
      <c r="P4" s="92" t="e">
        <f>'AVIA 25%'!P4</f>
        <v>#REF!</v>
      </c>
      <c r="Q4" s="92" t="e">
        <f>'AVIA 25%'!Q4</f>
        <v>#REF!</v>
      </c>
      <c r="R4" s="92" t="e">
        <f>'AVIA 25%'!R4</f>
        <v>#REF!</v>
      </c>
      <c r="S4" s="92" t="e">
        <f>'AVIA 25%'!S4</f>
        <v>#REF!</v>
      </c>
      <c r="T4" s="92" t="e">
        <f>'AVIA 25%'!T4</f>
        <v>#REF!</v>
      </c>
      <c r="U4" s="92" t="e">
        <f>'AVIA 25%'!U4</f>
        <v>#REF!</v>
      </c>
      <c r="V4" s="92" t="e">
        <f>'AVIA 25%'!V4</f>
        <v>#REF!</v>
      </c>
    </row>
    <row r="5" spans="1:22" ht="20.25" customHeight="1" x14ac:dyDescent="0.2">
      <c r="A5" s="90" t="s">
        <v>64</v>
      </c>
      <c r="B5" s="92" t="e">
        <f>'AVIA 25%'!B5</f>
        <v>#REF!</v>
      </c>
      <c r="C5" s="92" t="e">
        <f>'AVIA 25%'!C5</f>
        <v>#REF!</v>
      </c>
      <c r="D5" s="92" t="e">
        <f>'AVIA 25%'!D5</f>
        <v>#REF!</v>
      </c>
      <c r="E5" s="92" t="e">
        <f>'AVIA 25%'!E5</f>
        <v>#REF!</v>
      </c>
      <c r="F5" s="92" t="e">
        <f>'AVIA 25%'!F5</f>
        <v>#REF!</v>
      </c>
      <c r="G5" s="92" t="e">
        <f>'AVIA 25%'!G5</f>
        <v>#REF!</v>
      </c>
      <c r="H5" s="92" t="e">
        <f>'AVIA 25%'!H5</f>
        <v>#REF!</v>
      </c>
      <c r="I5" s="92" t="e">
        <f>'AVIA 25%'!I5</f>
        <v>#REF!</v>
      </c>
      <c r="J5" s="92" t="e">
        <f>'AVIA 25%'!J5</f>
        <v>#REF!</v>
      </c>
      <c r="K5" s="92" t="e">
        <f>'AVIA 25%'!K5</f>
        <v>#REF!</v>
      </c>
      <c r="L5" s="92" t="e">
        <f>'AVIA 25%'!L5</f>
        <v>#REF!</v>
      </c>
      <c r="M5" s="92" t="e">
        <f>'AVIA 25%'!M5</f>
        <v>#REF!</v>
      </c>
      <c r="N5" s="92" t="e">
        <f>'AVIA 25%'!N5</f>
        <v>#REF!</v>
      </c>
      <c r="O5" s="92" t="e">
        <f>'AVIA 25%'!O5</f>
        <v>#REF!</v>
      </c>
      <c r="P5" s="92" t="e">
        <f>'AVIA 25%'!P5</f>
        <v>#REF!</v>
      </c>
      <c r="Q5" s="92" t="e">
        <f>'AVIA 25%'!Q5</f>
        <v>#REF!</v>
      </c>
      <c r="R5" s="92" t="e">
        <f>'AVIA 25%'!R5</f>
        <v>#REF!</v>
      </c>
      <c r="S5" s="92" t="e">
        <f>'AVIA 25%'!S5</f>
        <v>#REF!</v>
      </c>
      <c r="T5" s="92" t="e">
        <f>'AVIA 25%'!T5</f>
        <v>#REF!</v>
      </c>
      <c r="U5" s="92" t="e">
        <f>'AVIA 25%'!U5</f>
        <v>#REF!</v>
      </c>
      <c r="V5" s="92" t="e">
        <f>'AVIA 25%'!V5</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5" t="s">
        <v>164</v>
      </c>
    </row>
    <row r="29" spans="1:22" ht="13.35" customHeight="1" thickBot="1" x14ac:dyDescent="0.25">
      <c r="A29" s="43"/>
    </row>
    <row r="30" spans="1:22" ht="13.35" customHeight="1" thickBot="1" x14ac:dyDescent="0.25">
      <c r="A30" s="107" t="s">
        <v>141</v>
      </c>
    </row>
    <row r="31" spans="1:22" ht="13.35" customHeight="1" thickBot="1" x14ac:dyDescent="0.25">
      <c r="A31" s="183" t="s">
        <v>225</v>
      </c>
    </row>
    <row r="32" spans="1:22" ht="12.75" thickBot="1" x14ac:dyDescent="0.25">
      <c r="A32" s="184" t="s">
        <v>226</v>
      </c>
    </row>
    <row r="33" spans="1:1" ht="12.75" hidden="1" thickBot="1" x14ac:dyDescent="0.25">
      <c r="A33" s="172" t="s">
        <v>224</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65" t="s">
        <v>164</v>
      </c>
    </row>
    <row r="46" spans="1:22" ht="13.35" customHeight="1" thickBot="1" x14ac:dyDescent="0.25">
      <c r="A46" s="43"/>
    </row>
    <row r="47" spans="1:22" x14ac:dyDescent="0.2">
      <c r="A47" s="175" t="s">
        <v>70</v>
      </c>
    </row>
    <row r="48" spans="1:22" ht="72.75" thickBot="1" x14ac:dyDescent="0.25">
      <c r="A48" s="112" t="s">
        <v>103</v>
      </c>
    </row>
    <row r="49" spans="1:1" ht="12.75" thickBot="1" x14ac:dyDescent="0.25">
      <c r="A49" s="107" t="s">
        <v>141</v>
      </c>
    </row>
    <row r="50" spans="1:1" ht="12.75" thickBot="1" x14ac:dyDescent="0.25">
      <c r="A50" s="183" t="s">
        <v>227</v>
      </c>
    </row>
    <row r="51" spans="1:1" x14ac:dyDescent="0.2">
      <c r="A51" s="184" t="s">
        <v>226</v>
      </c>
    </row>
    <row r="52" spans="1:1" ht="12.75" thickBot="1" x14ac:dyDescent="0.25">
      <c r="A52" s="172" t="s">
        <v>228</v>
      </c>
    </row>
    <row r="53" spans="1:1" ht="12.75" thickBot="1" x14ac:dyDescent="0.25">
      <c r="A53" s="107" t="s">
        <v>173</v>
      </c>
    </row>
    <row r="54" spans="1:1" x14ac:dyDescent="0.2">
      <c r="A54" s="161" t="s">
        <v>174</v>
      </c>
    </row>
    <row r="55" spans="1:1" x14ac:dyDescent="0.2">
      <c r="A55" s="161" t="s">
        <v>175</v>
      </c>
    </row>
  </sheetData>
  <mergeCells count="1">
    <mergeCell ref="A1:A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65" t="s">
        <v>164</v>
      </c>
    </row>
    <row r="30" spans="1:22" ht="13.35" customHeight="1" thickBot="1" x14ac:dyDescent="0.25">
      <c r="A30" s="43"/>
    </row>
    <row r="31" spans="1:22" x14ac:dyDescent="0.2">
      <c r="A31" s="175" t="s">
        <v>70</v>
      </c>
    </row>
    <row r="32" spans="1:22" ht="72.75" thickBot="1" x14ac:dyDescent="0.25">
      <c r="A32" s="112" t="s">
        <v>103</v>
      </c>
    </row>
    <row r="33" spans="1:1" ht="12.75" thickBot="1" x14ac:dyDescent="0.25">
      <c r="A33" s="107" t="s">
        <v>141</v>
      </c>
    </row>
    <row r="34" spans="1:1" ht="12.75" thickBot="1" x14ac:dyDescent="0.25">
      <c r="A34" s="183" t="s">
        <v>227</v>
      </c>
    </row>
    <row r="35" spans="1:1" x14ac:dyDescent="0.2">
      <c r="A35" s="184" t="s">
        <v>226</v>
      </c>
    </row>
    <row r="36" spans="1:1" ht="12.75" thickBot="1" x14ac:dyDescent="0.25">
      <c r="A36" s="172" t="s">
        <v>228</v>
      </c>
    </row>
    <row r="37" spans="1:1" ht="12.75" thickBot="1" x14ac:dyDescent="0.25">
      <c r="A37" s="107" t="s">
        <v>173</v>
      </c>
    </row>
    <row r="38" spans="1:1" x14ac:dyDescent="0.2">
      <c r="A38" s="161" t="s">
        <v>174</v>
      </c>
    </row>
    <row r="39" spans="1:1" x14ac:dyDescent="0.2">
      <c r="A39" s="161" t="s">
        <v>175</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9" t="s">
        <v>82</v>
      </c>
    </row>
    <row r="2" spans="1:2" x14ac:dyDescent="0.2">
      <c r="A2" s="209"/>
    </row>
    <row r="3" spans="1:2" x14ac:dyDescent="0.2">
      <c r="A3" s="209"/>
    </row>
    <row r="4" spans="1:2" ht="18.75" customHeight="1" x14ac:dyDescent="0.2">
      <c r="A4" s="149"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8" t="s">
        <v>100</v>
      </c>
      <c r="B25" s="137" t="e">
        <f t="shared" ref="B25" si="0">B5</f>
        <v>#REF!</v>
      </c>
    </row>
    <row r="26" spans="1:2" s="48" customFormat="1" ht="26.25" customHeight="1" x14ac:dyDescent="0.2">
      <c r="A26" s="90" t="s">
        <v>64</v>
      </c>
      <c r="B26" s="137"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240</v>
      </c>
      <c r="B30" s="94"/>
    </row>
    <row r="31" spans="1:2" s="50" customFormat="1" ht="12" x14ac:dyDescent="0.2">
      <c r="A31" s="187">
        <v>1</v>
      </c>
      <c r="B31" s="94" t="e">
        <f t="shared" ref="B31" si="4">ROUNDUP(B11*0.9,)</f>
        <v>#REF!</v>
      </c>
    </row>
    <row r="32" spans="1:2" s="50" customFormat="1" ht="12" x14ac:dyDescent="0.2">
      <c r="A32" s="187">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9" t="s">
        <v>206</v>
      </c>
    </row>
    <row r="46" spans="1:2" x14ac:dyDescent="0.2">
      <c r="A46" s="146" t="s">
        <v>71</v>
      </c>
    </row>
    <row r="47" spans="1:2" x14ac:dyDescent="0.2">
      <c r="A47" s="57" t="s">
        <v>207</v>
      </c>
    </row>
    <row r="48" spans="1:2" x14ac:dyDescent="0.2">
      <c r="A48" s="57" t="s">
        <v>208</v>
      </c>
    </row>
    <row r="49" spans="1:1" x14ac:dyDescent="0.2">
      <c r="A49" s="93"/>
    </row>
    <row r="50" spans="1:1" x14ac:dyDescent="0.2">
      <c r="A50" s="146"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220</v>
      </c>
    </row>
    <row r="58" spans="1:1" x14ac:dyDescent="0.2">
      <c r="A58" s="58" t="s">
        <v>209</v>
      </c>
    </row>
    <row r="59" spans="1:1" x14ac:dyDescent="0.2">
      <c r="A59" s="165" t="s">
        <v>164</v>
      </c>
    </row>
    <row r="60" spans="1:1" ht="29.25" customHeight="1" x14ac:dyDescent="0.2">
      <c r="A60" s="147" t="s">
        <v>104</v>
      </c>
    </row>
    <row r="61" spans="1:1" ht="46.9" customHeight="1" x14ac:dyDescent="0.2">
      <c r="A61" s="182" t="s">
        <v>210</v>
      </c>
    </row>
    <row r="62" spans="1:1" ht="21" x14ac:dyDescent="0.2">
      <c r="A62" s="182" t="s">
        <v>211</v>
      </c>
    </row>
    <row r="63" spans="1:1" ht="31.5" x14ac:dyDescent="0.2">
      <c r="A63" s="182" t="s">
        <v>213</v>
      </c>
    </row>
    <row r="64" spans="1:1" ht="31.5" x14ac:dyDescent="0.2">
      <c r="A64" s="182" t="s">
        <v>214</v>
      </c>
    </row>
    <row r="65" spans="1:1" ht="42" x14ac:dyDescent="0.2">
      <c r="A65" s="182" t="s">
        <v>212</v>
      </c>
    </row>
    <row r="66" spans="1:1" ht="21" x14ac:dyDescent="0.2">
      <c r="A66" s="182" t="s">
        <v>215</v>
      </c>
    </row>
    <row r="67" spans="1:1" ht="34.5" x14ac:dyDescent="0.2">
      <c r="A67" s="182" t="s">
        <v>216</v>
      </c>
    </row>
    <row r="68" spans="1:1" ht="23.25" x14ac:dyDescent="0.2">
      <c r="A68" s="182" t="s">
        <v>217</v>
      </c>
    </row>
    <row r="69" spans="1:1" ht="31.5" x14ac:dyDescent="0.2">
      <c r="A69" s="182" t="s">
        <v>218</v>
      </c>
    </row>
    <row r="70" spans="1:1" ht="31.5" x14ac:dyDescent="0.2">
      <c r="A70" s="182" t="s">
        <v>219</v>
      </c>
    </row>
    <row r="71" spans="1:1" ht="30" customHeight="1" x14ac:dyDescent="0.2">
      <c r="A71" s="113" t="s">
        <v>99</v>
      </c>
    </row>
    <row r="72" spans="1:1" ht="63" hidden="1" x14ac:dyDescent="0.2">
      <c r="A72" s="152" t="s">
        <v>158</v>
      </c>
    </row>
    <row r="73" spans="1:1" ht="30" customHeight="1" x14ac:dyDescent="0.2">
      <c r="A73" s="142"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9" t="s">
        <v>82</v>
      </c>
    </row>
    <row r="2" spans="1:2" x14ac:dyDescent="0.2">
      <c r="A2" s="209"/>
    </row>
    <row r="3" spans="1:2" x14ac:dyDescent="0.2">
      <c r="A3" s="209"/>
    </row>
    <row r="4" spans="1:2" ht="18.75" customHeight="1" x14ac:dyDescent="0.2">
      <c r="A4" s="149"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8" t="s">
        <v>100</v>
      </c>
      <c r="B25" s="137" t="e">
        <f t="shared" ref="B25" si="0">B5</f>
        <v>#REF!</v>
      </c>
    </row>
    <row r="26" spans="1:2" s="48" customFormat="1" ht="26.25" customHeight="1" x14ac:dyDescent="0.2">
      <c r="A26" s="90" t="s">
        <v>64</v>
      </c>
      <c r="B26" s="137"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240</v>
      </c>
      <c r="B30" s="94"/>
    </row>
    <row r="31" spans="1:2" s="50" customFormat="1" ht="12" x14ac:dyDescent="0.2">
      <c r="A31" s="187">
        <v>1</v>
      </c>
      <c r="B31" s="94" t="e">
        <f t="shared" ref="B31" si="4">ROUNDUP(B11*0.87,)</f>
        <v>#REF!</v>
      </c>
    </row>
    <row r="32" spans="1:2" s="50" customFormat="1" ht="12" x14ac:dyDescent="0.2">
      <c r="A32" s="187">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9" t="s">
        <v>206</v>
      </c>
    </row>
    <row r="46" spans="1:2" x14ac:dyDescent="0.2">
      <c r="A46" s="146" t="s">
        <v>71</v>
      </c>
    </row>
    <row r="47" spans="1:2" x14ac:dyDescent="0.2">
      <c r="A47" s="57" t="s">
        <v>207</v>
      </c>
    </row>
    <row r="48" spans="1:2" x14ac:dyDescent="0.2">
      <c r="A48" s="57" t="s">
        <v>208</v>
      </c>
    </row>
    <row r="49" spans="1:1" x14ac:dyDescent="0.2">
      <c r="A49" s="93"/>
    </row>
    <row r="50" spans="1:1" x14ac:dyDescent="0.2">
      <c r="A50" s="146"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220</v>
      </c>
    </row>
    <row r="58" spans="1:1" x14ac:dyDescent="0.2">
      <c r="A58" s="58" t="s">
        <v>209</v>
      </c>
    </row>
    <row r="59" spans="1:1" x14ac:dyDescent="0.2">
      <c r="A59" s="165" t="s">
        <v>164</v>
      </c>
    </row>
    <row r="60" spans="1:1" ht="29.25" customHeight="1" x14ac:dyDescent="0.2">
      <c r="A60" s="147" t="s">
        <v>104</v>
      </c>
    </row>
    <row r="61" spans="1:1" ht="46.9" customHeight="1" x14ac:dyDescent="0.2">
      <c r="A61" s="182" t="s">
        <v>210</v>
      </c>
    </row>
    <row r="62" spans="1:1" ht="21" x14ac:dyDescent="0.2">
      <c r="A62" s="182" t="s">
        <v>211</v>
      </c>
    </row>
    <row r="63" spans="1:1" ht="31.5" x14ac:dyDescent="0.2">
      <c r="A63" s="182" t="s">
        <v>213</v>
      </c>
    </row>
    <row r="64" spans="1:1" ht="31.5" x14ac:dyDescent="0.2">
      <c r="A64" s="182" t="s">
        <v>214</v>
      </c>
    </row>
    <row r="65" spans="1:1" ht="42" x14ac:dyDescent="0.2">
      <c r="A65" s="182" t="s">
        <v>212</v>
      </c>
    </row>
    <row r="66" spans="1:1" ht="21" x14ac:dyDescent="0.2">
      <c r="A66" s="182" t="s">
        <v>215</v>
      </c>
    </row>
    <row r="67" spans="1:1" ht="34.5" x14ac:dyDescent="0.2">
      <c r="A67" s="182" t="s">
        <v>216</v>
      </c>
    </row>
    <row r="68" spans="1:1" ht="23.25" x14ac:dyDescent="0.2">
      <c r="A68" s="182" t="s">
        <v>217</v>
      </c>
    </row>
    <row r="69" spans="1:1" ht="31.5" x14ac:dyDescent="0.2">
      <c r="A69" s="182" t="s">
        <v>218</v>
      </c>
    </row>
    <row r="70" spans="1:1" ht="31.5" x14ac:dyDescent="0.2">
      <c r="A70" s="182" t="s">
        <v>219</v>
      </c>
    </row>
    <row r="71" spans="1:1" ht="30" customHeight="1" x14ac:dyDescent="0.2">
      <c r="A71" s="113" t="s">
        <v>99</v>
      </c>
    </row>
    <row r="72" spans="1:1" ht="63" hidden="1" x14ac:dyDescent="0.2">
      <c r="A72" s="152" t="s">
        <v>158</v>
      </c>
    </row>
    <row r="73" spans="1:1" ht="30" customHeight="1" x14ac:dyDescent="0.2">
      <c r="A73" s="142"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9" t="s">
        <v>82</v>
      </c>
    </row>
    <row r="2" spans="1:2" x14ac:dyDescent="0.2">
      <c r="A2" s="209"/>
    </row>
    <row r="3" spans="1:2" x14ac:dyDescent="0.2">
      <c r="A3" s="209"/>
    </row>
    <row r="4" spans="1:2" ht="18.75" customHeight="1" x14ac:dyDescent="0.2">
      <c r="A4" s="149"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9" t="s">
        <v>206</v>
      </c>
    </row>
    <row r="26" spans="1:2" x14ac:dyDescent="0.2">
      <c r="A26" s="146" t="s">
        <v>71</v>
      </c>
    </row>
    <row r="27" spans="1:2" x14ac:dyDescent="0.2">
      <c r="A27" s="57" t="s">
        <v>207</v>
      </c>
    </row>
    <row r="28" spans="1:2" x14ac:dyDescent="0.2">
      <c r="A28" s="57" t="s">
        <v>208</v>
      </c>
    </row>
    <row r="29" spans="1:2" x14ac:dyDescent="0.2">
      <c r="A29" s="93"/>
    </row>
    <row r="30" spans="1:2" x14ac:dyDescent="0.2">
      <c r="A30" s="146"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220</v>
      </c>
    </row>
    <row r="38" spans="1:1" x14ac:dyDescent="0.2">
      <c r="A38" s="58" t="s">
        <v>209</v>
      </c>
    </row>
    <row r="39" spans="1:1" x14ac:dyDescent="0.2">
      <c r="A39" s="165" t="s">
        <v>164</v>
      </c>
    </row>
    <row r="40" spans="1:1" ht="29.25" customHeight="1" x14ac:dyDescent="0.2">
      <c r="A40" s="147" t="s">
        <v>104</v>
      </c>
    </row>
    <row r="41" spans="1:1" ht="46.9" customHeight="1" x14ac:dyDescent="0.2">
      <c r="A41" s="182" t="s">
        <v>210</v>
      </c>
    </row>
    <row r="42" spans="1:1" ht="21" x14ac:dyDescent="0.2">
      <c r="A42" s="182" t="s">
        <v>211</v>
      </c>
    </row>
    <row r="43" spans="1:1" ht="31.5" x14ac:dyDescent="0.2">
      <c r="A43" s="182" t="s">
        <v>213</v>
      </c>
    </row>
    <row r="44" spans="1:1" ht="31.5" x14ac:dyDescent="0.2">
      <c r="A44" s="182" t="s">
        <v>214</v>
      </c>
    </row>
    <row r="45" spans="1:1" ht="42" x14ac:dyDescent="0.2">
      <c r="A45" s="182" t="s">
        <v>212</v>
      </c>
    </row>
    <row r="46" spans="1:1" ht="21" x14ac:dyDescent="0.2">
      <c r="A46" s="182" t="s">
        <v>215</v>
      </c>
    </row>
    <row r="47" spans="1:1" ht="34.5" x14ac:dyDescent="0.2">
      <c r="A47" s="182" t="s">
        <v>216</v>
      </c>
    </row>
    <row r="48" spans="1:1" ht="23.25" x14ac:dyDescent="0.2">
      <c r="A48" s="182" t="s">
        <v>217</v>
      </c>
    </row>
    <row r="49" spans="1:1" ht="31.5" x14ac:dyDescent="0.2">
      <c r="A49" s="182" t="s">
        <v>218</v>
      </c>
    </row>
    <row r="50" spans="1:1" ht="31.5" x14ac:dyDescent="0.2">
      <c r="A50" s="182" t="s">
        <v>219</v>
      </c>
    </row>
    <row r="51" spans="1:1" ht="30" customHeight="1" x14ac:dyDescent="0.2">
      <c r="A51" s="113" t="s">
        <v>99</v>
      </c>
    </row>
    <row r="52" spans="1:1" ht="63" hidden="1" x14ac:dyDescent="0.2">
      <c r="A52" s="152" t="s">
        <v>158</v>
      </c>
    </row>
    <row r="53" spans="1:1" ht="30" customHeight="1" x14ac:dyDescent="0.2">
      <c r="A53" s="142"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9" t="s">
        <v>82</v>
      </c>
    </row>
    <row r="2" spans="1:2" x14ac:dyDescent="0.2">
      <c r="A2" s="209"/>
    </row>
    <row r="3" spans="1:2" x14ac:dyDescent="0.2">
      <c r="A3" s="209"/>
    </row>
    <row r="4" spans="1:2" ht="21.75" customHeight="1" x14ac:dyDescent="0.2">
      <c r="A4" s="122" t="s">
        <v>114</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240</v>
      </c>
      <c r="B31" s="94"/>
    </row>
    <row r="32" spans="1:2" s="50" customFormat="1" ht="12" x14ac:dyDescent="0.2">
      <c r="A32" s="187">
        <v>1</v>
      </c>
      <c r="B32" s="94" t="e">
        <f t="shared" ref="B32" si="4">ROUNDUP(B11*0.9,)</f>
        <v>#REF!</v>
      </c>
    </row>
    <row r="33" spans="1:2" s="50" customFormat="1" ht="12" x14ac:dyDescent="0.2">
      <c r="A33" s="187">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9" t="s">
        <v>234</v>
      </c>
    </row>
    <row r="47" spans="1:2" x14ac:dyDescent="0.2">
      <c r="A47" s="146" t="s">
        <v>71</v>
      </c>
    </row>
    <row r="48" spans="1:2" x14ac:dyDescent="0.2">
      <c r="A48" s="61" t="s">
        <v>230</v>
      </c>
    </row>
    <row r="49" spans="1:1" x14ac:dyDescent="0.2">
      <c r="A49" s="61" t="s">
        <v>231</v>
      </c>
    </row>
    <row r="50" spans="1:1" x14ac:dyDescent="0.2">
      <c r="A50" s="62"/>
    </row>
    <row r="51" spans="1:1" x14ac:dyDescent="0.2">
      <c r="A51" s="146"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5" t="s">
        <v>164</v>
      </c>
    </row>
    <row r="59" spans="1:1" ht="24" x14ac:dyDescent="0.2">
      <c r="A59" s="46" t="s">
        <v>118</v>
      </c>
    </row>
    <row r="60" spans="1:1" x14ac:dyDescent="0.2">
      <c r="A60" s="59"/>
    </row>
    <row r="61" spans="1:1" ht="25.5" x14ac:dyDescent="0.2">
      <c r="A61" s="160" t="s">
        <v>170</v>
      </c>
    </row>
    <row r="62" spans="1:1" ht="45" x14ac:dyDescent="0.2">
      <c r="A62" s="186" t="s">
        <v>232</v>
      </c>
    </row>
    <row r="63" spans="1:1" ht="32.450000000000003" customHeight="1" x14ac:dyDescent="0.2">
      <c r="A63" s="186" t="s">
        <v>233</v>
      </c>
    </row>
    <row r="64" spans="1:1" ht="22.5" x14ac:dyDescent="0.2">
      <c r="A64" s="186" t="s">
        <v>235</v>
      </c>
    </row>
    <row r="65" spans="1:1" ht="22.5" x14ac:dyDescent="0.2">
      <c r="A65" s="186" t="s">
        <v>236</v>
      </c>
    </row>
    <row r="66" spans="1:1" ht="22.5" x14ac:dyDescent="0.2">
      <c r="A66" s="186" t="s">
        <v>237</v>
      </c>
    </row>
    <row r="67" spans="1:1" ht="33.75" x14ac:dyDescent="0.2">
      <c r="A67" s="186" t="s">
        <v>238</v>
      </c>
    </row>
    <row r="68" spans="1:1" ht="33.75" x14ac:dyDescent="0.2">
      <c r="A68" s="186" t="s">
        <v>239</v>
      </c>
    </row>
    <row r="69" spans="1:1" ht="42" x14ac:dyDescent="0.2">
      <c r="A69" s="113" t="s">
        <v>99</v>
      </c>
    </row>
    <row r="70" spans="1:1" ht="21" x14ac:dyDescent="0.2">
      <c r="A70" s="142"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9" t="s">
        <v>82</v>
      </c>
    </row>
    <row r="2" spans="1:2" x14ac:dyDescent="0.2">
      <c r="A2" s="209"/>
    </row>
    <row r="3" spans="1:2" x14ac:dyDescent="0.2">
      <c r="A3" s="209"/>
    </row>
    <row r="4" spans="1:2" ht="21.75" customHeight="1" x14ac:dyDescent="0.2">
      <c r="A4" s="122" t="s">
        <v>114</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240</v>
      </c>
      <c r="B31" s="94"/>
    </row>
    <row r="32" spans="1:2" s="50" customFormat="1" ht="12" x14ac:dyDescent="0.2">
      <c r="A32" s="187">
        <v>1</v>
      </c>
      <c r="B32" s="94" t="e">
        <f t="shared" ref="B32" si="4">ROUNDUP(B11*0.87,)</f>
        <v>#REF!</v>
      </c>
    </row>
    <row r="33" spans="1:2" s="50" customFormat="1" ht="12" x14ac:dyDescent="0.2">
      <c r="A33" s="187">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9" t="s">
        <v>234</v>
      </c>
    </row>
    <row r="47" spans="1:2" x14ac:dyDescent="0.2">
      <c r="A47" s="146" t="s">
        <v>71</v>
      </c>
    </row>
    <row r="48" spans="1:2" x14ac:dyDescent="0.2">
      <c r="A48" s="61" t="s">
        <v>230</v>
      </c>
    </row>
    <row r="49" spans="1:1" x14ac:dyDescent="0.2">
      <c r="A49" s="61" t="s">
        <v>231</v>
      </c>
    </row>
    <row r="50" spans="1:1" x14ac:dyDescent="0.2">
      <c r="A50" s="62"/>
    </row>
    <row r="51" spans="1:1" x14ac:dyDescent="0.2">
      <c r="A51" s="146"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5" t="s">
        <v>164</v>
      </c>
    </row>
    <row r="59" spans="1:1" ht="24" x14ac:dyDescent="0.2">
      <c r="A59" s="46" t="s">
        <v>118</v>
      </c>
    </row>
    <row r="60" spans="1:1" x14ac:dyDescent="0.2">
      <c r="A60" s="59"/>
    </row>
    <row r="61" spans="1:1" ht="25.5" x14ac:dyDescent="0.2">
      <c r="A61" s="160" t="s">
        <v>170</v>
      </c>
    </row>
    <row r="62" spans="1:1" ht="45" x14ac:dyDescent="0.2">
      <c r="A62" s="186" t="s">
        <v>232</v>
      </c>
    </row>
    <row r="63" spans="1:1" ht="32.450000000000003" customHeight="1" x14ac:dyDescent="0.2">
      <c r="A63" s="186" t="s">
        <v>233</v>
      </c>
    </row>
    <row r="64" spans="1:1" ht="22.5" x14ac:dyDescent="0.2">
      <c r="A64" s="186" t="s">
        <v>235</v>
      </c>
    </row>
    <row r="65" spans="1:1" ht="22.5" x14ac:dyDescent="0.2">
      <c r="A65" s="186" t="s">
        <v>236</v>
      </c>
    </row>
    <row r="66" spans="1:1" ht="22.5" x14ac:dyDescent="0.2">
      <c r="A66" s="186" t="s">
        <v>237</v>
      </c>
    </row>
    <row r="67" spans="1:1" ht="33.75" x14ac:dyDescent="0.2">
      <c r="A67" s="186" t="s">
        <v>238</v>
      </c>
    </row>
    <row r="68" spans="1:1" ht="33.75" x14ac:dyDescent="0.2">
      <c r="A68" s="186" t="s">
        <v>239</v>
      </c>
    </row>
    <row r="69" spans="1:1" ht="42" x14ac:dyDescent="0.2">
      <c r="A69" s="113" t="s">
        <v>99</v>
      </c>
    </row>
    <row r="70" spans="1:1" ht="21" x14ac:dyDescent="0.2">
      <c r="A70" s="142"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9" t="s">
        <v>82</v>
      </c>
    </row>
    <row r="2" spans="1:2" x14ac:dyDescent="0.2">
      <c r="A2" s="209"/>
    </row>
    <row r="3" spans="1:2" x14ac:dyDescent="0.2">
      <c r="A3" s="209"/>
    </row>
    <row r="4" spans="1:2" ht="21.75" customHeight="1" x14ac:dyDescent="0.2">
      <c r="A4" s="122" t="s">
        <v>114</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240</v>
      </c>
      <c r="B10" s="42"/>
    </row>
    <row r="11" spans="1:2" s="53" customFormat="1" ht="12" x14ac:dyDescent="0.2">
      <c r="A11" s="187">
        <v>1</v>
      </c>
      <c r="B11" s="42" t="e">
        <f>'C завтраками| Bed and breakfast'!#REF!*0.9</f>
        <v>#REF!</v>
      </c>
    </row>
    <row r="12" spans="1:2" s="53" customFormat="1" ht="12" x14ac:dyDescent="0.2">
      <c r="A12" s="187">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9" t="s">
        <v>234</v>
      </c>
    </row>
    <row r="27" spans="1:2" x14ac:dyDescent="0.2">
      <c r="A27" s="146" t="s">
        <v>71</v>
      </c>
    </row>
    <row r="28" spans="1:2" x14ac:dyDescent="0.2">
      <c r="A28" s="61" t="s">
        <v>230</v>
      </c>
    </row>
    <row r="29" spans="1:2" x14ac:dyDescent="0.2">
      <c r="A29" s="61" t="s">
        <v>231</v>
      </c>
    </row>
    <row r="30" spans="1:2" x14ac:dyDescent="0.2">
      <c r="A30" s="62"/>
    </row>
    <row r="31" spans="1:2" x14ac:dyDescent="0.2">
      <c r="A31" s="146"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65" t="s">
        <v>164</v>
      </c>
    </row>
    <row r="39" spans="1:1" ht="24" x14ac:dyDescent="0.2">
      <c r="A39" s="46" t="s">
        <v>118</v>
      </c>
    </row>
    <row r="40" spans="1:1" x14ac:dyDescent="0.2">
      <c r="A40" s="59"/>
    </row>
    <row r="41" spans="1:1" ht="25.5" x14ac:dyDescent="0.2">
      <c r="A41" s="160" t="s">
        <v>170</v>
      </c>
    </row>
    <row r="42" spans="1:1" ht="45" x14ac:dyDescent="0.2">
      <c r="A42" s="186" t="s">
        <v>232</v>
      </c>
    </row>
    <row r="43" spans="1:1" ht="32.450000000000003" customHeight="1" x14ac:dyDescent="0.2">
      <c r="A43" s="186" t="s">
        <v>233</v>
      </c>
    </row>
    <row r="44" spans="1:1" ht="22.5" x14ac:dyDescent="0.2">
      <c r="A44" s="186" t="s">
        <v>235</v>
      </c>
    </row>
    <row r="45" spans="1:1" ht="22.5" x14ac:dyDescent="0.2">
      <c r="A45" s="186" t="s">
        <v>236</v>
      </c>
    </row>
    <row r="46" spans="1:1" ht="22.5" x14ac:dyDescent="0.2">
      <c r="A46" s="186" t="s">
        <v>237</v>
      </c>
    </row>
    <row r="47" spans="1:1" ht="33.75" x14ac:dyDescent="0.2">
      <c r="A47" s="186" t="s">
        <v>238</v>
      </c>
    </row>
    <row r="48" spans="1:1" ht="33.75" x14ac:dyDescent="0.2">
      <c r="A48" s="186" t="s">
        <v>239</v>
      </c>
    </row>
    <row r="49" spans="1:1" ht="42" x14ac:dyDescent="0.2">
      <c r="A49" s="113" t="s">
        <v>99</v>
      </c>
    </row>
    <row r="50" spans="1:1" ht="21" x14ac:dyDescent="0.2">
      <c r="A50" s="142"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K41"/>
  <sheetViews>
    <sheetView topLeftCell="AP1" zoomScale="90" zoomScaleNormal="90" workbookViewId="0">
      <selection activeCell="B4" sqref="B4:BK42"/>
    </sheetView>
  </sheetViews>
  <sheetFormatPr defaultColWidth="9" defaultRowHeight="12" x14ac:dyDescent="0.2"/>
  <cols>
    <col min="1" max="1" width="84.5703125" style="48" customWidth="1"/>
    <col min="2" max="16384" width="9" style="48"/>
  </cols>
  <sheetData>
    <row r="1" spans="1:63" s="51" customFormat="1" ht="12" customHeight="1" x14ac:dyDescent="0.2">
      <c r="A1" s="209" t="s">
        <v>82</v>
      </c>
    </row>
    <row r="2" spans="1:63" s="51" customFormat="1" ht="12" customHeight="1" x14ac:dyDescent="0.2">
      <c r="A2" s="209"/>
    </row>
    <row r="3" spans="1:63" ht="18.75" customHeight="1" x14ac:dyDescent="0.2">
      <c r="A3" s="111" t="s">
        <v>100</v>
      </c>
      <c r="B3" s="138">
        <f>'нетто 18'!B24</f>
        <v>45574</v>
      </c>
      <c r="C3" s="138">
        <f>'нетто 18'!C24</f>
        <v>45578</v>
      </c>
      <c r="D3" s="138">
        <f>'нетто 18'!D24</f>
        <v>45580</v>
      </c>
      <c r="E3" s="138">
        <f>'нетто 18'!E24</f>
        <v>45581</v>
      </c>
      <c r="F3" s="138">
        <f>'нетто 18'!F24</f>
        <v>45582</v>
      </c>
      <c r="G3" s="138">
        <f>'нетто 18'!G24</f>
        <v>45584</v>
      </c>
      <c r="H3" s="138">
        <f>'нетто 18'!H24</f>
        <v>45585</v>
      </c>
      <c r="I3" s="138">
        <f>'нетто 18'!I24</f>
        <v>45591</v>
      </c>
      <c r="J3" s="138">
        <f>'нетто 18'!J24</f>
        <v>45592</v>
      </c>
      <c r="K3" s="138">
        <f>'нетто 18'!K24</f>
        <v>45593</v>
      </c>
      <c r="L3" s="138">
        <f>'нетто 18'!L24</f>
        <v>45595</v>
      </c>
      <c r="M3" s="138">
        <f>'нетто 18'!M24</f>
        <v>45598</v>
      </c>
      <c r="N3" s="138">
        <f>'нетто 18'!N24</f>
        <v>45599</v>
      </c>
      <c r="O3" s="138">
        <f>'нетто 18'!O24</f>
        <v>45600</v>
      </c>
      <c r="P3" s="138">
        <f>'нетто 18'!P24</f>
        <v>45601</v>
      </c>
      <c r="Q3" s="138">
        <f>'нетто 18'!Q24</f>
        <v>45603</v>
      </c>
      <c r="R3" s="138">
        <f>'нетто 18'!R24</f>
        <v>45604</v>
      </c>
      <c r="S3" s="138">
        <f>'нетто 18'!S24</f>
        <v>45606</v>
      </c>
      <c r="T3" s="138">
        <f>'нетто 18'!T24</f>
        <v>45607</v>
      </c>
      <c r="U3" s="138">
        <f>'нетто 18'!U24</f>
        <v>45611</v>
      </c>
      <c r="V3" s="138">
        <f>'нетто 18'!V24</f>
        <v>45613</v>
      </c>
      <c r="W3" s="138">
        <f>'нетто 18'!W24</f>
        <v>45618</v>
      </c>
      <c r="X3" s="138">
        <f>'нетто 18'!X24</f>
        <v>45619</v>
      </c>
      <c r="Y3" s="138">
        <f>'нетто 18'!Y24</f>
        <v>45620</v>
      </c>
      <c r="Z3" s="138">
        <f>'нетто 18'!Z24</f>
        <v>45621</v>
      </c>
      <c r="AA3" s="138">
        <f>'нетто 18'!AA24</f>
        <v>45627</v>
      </c>
      <c r="AB3" s="138">
        <f>'нетто 18'!AB24</f>
        <v>45633</v>
      </c>
      <c r="AC3" s="138">
        <f>'нетто 18'!AC24</f>
        <v>45634</v>
      </c>
      <c r="AD3" s="138">
        <f>'нетто 18'!AD24</f>
        <v>45639</v>
      </c>
      <c r="AE3" s="138">
        <f>'нетто 18'!AE24</f>
        <v>45642</v>
      </c>
      <c r="AF3" s="138">
        <f>'нетто 18'!AF24</f>
        <v>45647</v>
      </c>
      <c r="AG3" s="138">
        <f>'нетто 18'!AG24</f>
        <v>45650</v>
      </c>
      <c r="AH3" s="138">
        <f>'нетто 18'!AH24</f>
        <v>45653</v>
      </c>
      <c r="AI3" s="138">
        <f>'нетто 18'!AI24</f>
        <v>45654</v>
      </c>
      <c r="AJ3" s="138">
        <f>'нетто 18'!AJ24</f>
        <v>45655</v>
      </c>
      <c r="AK3" s="138">
        <f>'нетто 18'!AK24</f>
        <v>45656</v>
      </c>
      <c r="AL3" s="138">
        <f>'нетто 18'!AL24</f>
        <v>45657</v>
      </c>
      <c r="AM3" s="138">
        <f>'нетто 18'!AM24</f>
        <v>45659</v>
      </c>
      <c r="AN3" s="138">
        <f>'нетто 18'!AN24</f>
        <v>45661</v>
      </c>
      <c r="AO3" s="138">
        <f>'нетто 18'!AO24</f>
        <v>45662</v>
      </c>
      <c r="AP3" s="138">
        <f>'нетто 18'!AP24</f>
        <v>45664</v>
      </c>
      <c r="AQ3" s="138">
        <f>'нетто 18'!AQ24</f>
        <v>45665</v>
      </c>
      <c r="AR3" s="138">
        <f>'нетто 18'!AR24</f>
        <v>45666</v>
      </c>
      <c r="AS3" s="138">
        <f>'нетто 18'!AS24</f>
        <v>45674</v>
      </c>
      <c r="AT3" s="138">
        <f>'нетто 18'!AT24</f>
        <v>45677</v>
      </c>
      <c r="AU3" s="138">
        <f>'нетто 18'!AU24</f>
        <v>45680</v>
      </c>
      <c r="AV3" s="138">
        <f>'нетто 18'!AV24</f>
        <v>45683</v>
      </c>
      <c r="AW3" s="138">
        <f>'нетто 18'!AW24</f>
        <v>45688</v>
      </c>
      <c r="AX3" s="138">
        <f>'нетто 18'!AX24</f>
        <v>45689</v>
      </c>
      <c r="AY3" s="138">
        <f>'нетто 18'!AY24</f>
        <v>45695</v>
      </c>
      <c r="AZ3" s="138">
        <f>'нетто 18'!AZ24</f>
        <v>45697</v>
      </c>
      <c r="BA3" s="138">
        <f>'нетто 18'!BA24</f>
        <v>45701</v>
      </c>
      <c r="BB3" s="138">
        <f>'нетто 18'!BB24</f>
        <v>45703</v>
      </c>
      <c r="BC3" s="138">
        <f>'нетто 18'!BC24</f>
        <v>45705</v>
      </c>
      <c r="BD3" s="138">
        <f>'нетто 18'!BD24</f>
        <v>45709</v>
      </c>
      <c r="BE3" s="138">
        <f>'нетто 18'!BE24</f>
        <v>45712</v>
      </c>
      <c r="BF3" s="138">
        <f>'нетто 18'!BF24</f>
        <v>45713</v>
      </c>
      <c r="BG3" s="138">
        <f>'нетто 18'!BG24</f>
        <v>45717</v>
      </c>
      <c r="BH3" s="138">
        <f>'нетто 18'!BH24</f>
        <v>45718</v>
      </c>
      <c r="BI3" s="138">
        <f>'нетто 18'!BI24</f>
        <v>45727</v>
      </c>
      <c r="BJ3" s="138">
        <f>'нетто 18'!BJ24</f>
        <v>45732</v>
      </c>
      <c r="BK3" s="138">
        <f>'нетто 18'!BK24</f>
        <v>45739</v>
      </c>
    </row>
    <row r="4" spans="1:63" ht="17.25" customHeight="1" x14ac:dyDescent="0.2">
      <c r="A4" s="90" t="s">
        <v>64</v>
      </c>
      <c r="B4" s="138">
        <f>'нетто 18'!B25</f>
        <v>45577</v>
      </c>
      <c r="C4" s="138">
        <f>'нетто 18'!C25</f>
        <v>45579</v>
      </c>
      <c r="D4" s="138">
        <f>'нетто 18'!D25</f>
        <v>45580</v>
      </c>
      <c r="E4" s="138">
        <f>'нетто 18'!E25</f>
        <v>45581</v>
      </c>
      <c r="F4" s="138">
        <f>'нетто 18'!F25</f>
        <v>45583</v>
      </c>
      <c r="G4" s="138">
        <f>'нетто 18'!G25</f>
        <v>45584</v>
      </c>
      <c r="H4" s="138">
        <f>'нетто 18'!H25</f>
        <v>45590</v>
      </c>
      <c r="I4" s="138">
        <f>'нетто 18'!I25</f>
        <v>45591</v>
      </c>
      <c r="J4" s="138">
        <f>'нетто 18'!J25</f>
        <v>45592</v>
      </c>
      <c r="K4" s="138">
        <f>'нетто 18'!K25</f>
        <v>45594</v>
      </c>
      <c r="L4" s="138">
        <f>'нетто 18'!L25</f>
        <v>45597</v>
      </c>
      <c r="M4" s="138">
        <f>'нетто 18'!M25</f>
        <v>45598</v>
      </c>
      <c r="N4" s="138">
        <f>'нетто 18'!N25</f>
        <v>45599</v>
      </c>
      <c r="O4" s="138">
        <f>'нетто 18'!O25</f>
        <v>45600</v>
      </c>
      <c r="P4" s="138">
        <f>'нетто 18'!P25</f>
        <v>45602</v>
      </c>
      <c r="Q4" s="138">
        <f>'нетто 18'!Q25</f>
        <v>45603</v>
      </c>
      <c r="R4" s="138">
        <f>'нетто 18'!R25</f>
        <v>45605</v>
      </c>
      <c r="S4" s="138">
        <f>'нетто 18'!S25</f>
        <v>45606</v>
      </c>
      <c r="T4" s="138">
        <f>'нетто 18'!T25</f>
        <v>45610</v>
      </c>
      <c r="U4" s="138">
        <f>'нетто 18'!U25</f>
        <v>45612</v>
      </c>
      <c r="V4" s="138">
        <f>'нетто 18'!V25</f>
        <v>45617</v>
      </c>
      <c r="W4" s="138">
        <f>'нетто 18'!W25</f>
        <v>45618</v>
      </c>
      <c r="X4" s="138">
        <f>'нетто 18'!X25</f>
        <v>45619</v>
      </c>
      <c r="Y4" s="138">
        <f>'нетто 18'!Y25</f>
        <v>45621</v>
      </c>
      <c r="Z4" s="138">
        <f>'нетто 18'!Z25</f>
        <v>45626</v>
      </c>
      <c r="AA4" s="138">
        <f>'нетто 18'!AA25</f>
        <v>45632</v>
      </c>
      <c r="AB4" s="138">
        <f>'нетто 18'!AB25</f>
        <v>45633</v>
      </c>
      <c r="AC4" s="138">
        <f>'нетто 18'!AC25</f>
        <v>45638</v>
      </c>
      <c r="AD4" s="138">
        <f>'нетто 18'!AD25</f>
        <v>45641</v>
      </c>
      <c r="AE4" s="138">
        <f>'нетто 18'!AE25</f>
        <v>45646</v>
      </c>
      <c r="AF4" s="138">
        <f>'нетто 18'!AF25</f>
        <v>45649</v>
      </c>
      <c r="AG4" s="138">
        <f>'нетто 18'!AG25</f>
        <v>45652</v>
      </c>
      <c r="AH4" s="138">
        <f>'нетто 18'!AH25</f>
        <v>45653</v>
      </c>
      <c r="AI4" s="138">
        <f>'нетто 18'!AI25</f>
        <v>45654</v>
      </c>
      <c r="AJ4" s="138">
        <f>'нетто 18'!AJ25</f>
        <v>45655</v>
      </c>
      <c r="AK4" s="138">
        <f>'нетто 18'!AK25</f>
        <v>45656</v>
      </c>
      <c r="AL4" s="138">
        <f>'нетто 18'!AL25</f>
        <v>45658</v>
      </c>
      <c r="AM4" s="138">
        <f>'нетто 18'!AM25</f>
        <v>45660</v>
      </c>
      <c r="AN4" s="138">
        <f>'нетто 18'!AN25</f>
        <v>45661</v>
      </c>
      <c r="AO4" s="138">
        <f>'нетто 18'!AO25</f>
        <v>45663</v>
      </c>
      <c r="AP4" s="138">
        <f>'нетто 18'!AP25</f>
        <v>45664</v>
      </c>
      <c r="AQ4" s="138">
        <f>'нетто 18'!AQ25</f>
        <v>45665</v>
      </c>
      <c r="AR4" s="138">
        <f>'нетто 18'!AR25</f>
        <v>45673</v>
      </c>
      <c r="AS4" s="138">
        <f>'нетто 18'!AS25</f>
        <v>45676</v>
      </c>
      <c r="AT4" s="138">
        <f>'нетто 18'!AT25</f>
        <v>45679</v>
      </c>
      <c r="AU4" s="138">
        <f>'нетто 18'!AU25</f>
        <v>45682</v>
      </c>
      <c r="AV4" s="138">
        <f>'нетто 18'!AV25</f>
        <v>45687</v>
      </c>
      <c r="AW4" s="138">
        <f>'нетто 18'!AW25</f>
        <v>45688</v>
      </c>
      <c r="AX4" s="138">
        <f>'нетто 18'!AX25</f>
        <v>45694</v>
      </c>
      <c r="AY4" s="138">
        <f>'нетто 18'!AY25</f>
        <v>45696</v>
      </c>
      <c r="AZ4" s="138">
        <f>'нетто 18'!AZ25</f>
        <v>45700</v>
      </c>
      <c r="BA4" s="138">
        <f>'нетто 18'!BA25</f>
        <v>45702</v>
      </c>
      <c r="BB4" s="138">
        <f>'нетто 18'!BB25</f>
        <v>45704</v>
      </c>
      <c r="BC4" s="138">
        <f>'нетто 18'!BC25</f>
        <v>45708</v>
      </c>
      <c r="BD4" s="138">
        <f>'нетто 18'!BD25</f>
        <v>45711</v>
      </c>
      <c r="BE4" s="138">
        <f>'нетто 18'!BE25</f>
        <v>45712</v>
      </c>
      <c r="BF4" s="138">
        <f>'нетто 18'!BF25</f>
        <v>45716</v>
      </c>
      <c r="BG4" s="138">
        <f>'нетто 18'!BG25</f>
        <v>45717</v>
      </c>
      <c r="BH4" s="138">
        <f>'нетто 18'!BH25</f>
        <v>45726</v>
      </c>
      <c r="BI4" s="138">
        <f>'нетто 18'!BI25</f>
        <v>45731</v>
      </c>
      <c r="BJ4" s="138">
        <f>'нетто 18'!BJ25</f>
        <v>45738</v>
      </c>
      <c r="BK4" s="138">
        <f>'нетто 18'!BK25</f>
        <v>45747</v>
      </c>
    </row>
    <row r="5" spans="1:63"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row>
    <row r="6" spans="1:63" s="50" customFormat="1" x14ac:dyDescent="0.2">
      <c r="A6" s="88">
        <v>1</v>
      </c>
      <c r="B6" s="91">
        <f>'нетто 18'!B27+25</f>
        <v>16097</v>
      </c>
      <c r="C6" s="91">
        <f>'нетто 18'!C27+25</f>
        <v>11997</v>
      </c>
      <c r="D6" s="91">
        <f>'нетто 18'!D27+25</f>
        <v>11997</v>
      </c>
      <c r="E6" s="91">
        <f>'нетто 18'!E27+25</f>
        <v>11997</v>
      </c>
      <c r="F6" s="91">
        <f>'нетто 18'!F27+25</f>
        <v>11997</v>
      </c>
      <c r="G6" s="91">
        <f>'нетто 18'!G27+25</f>
        <v>16097</v>
      </c>
      <c r="H6" s="91">
        <f>'нетто 18'!H27+25</f>
        <v>11997</v>
      </c>
      <c r="I6" s="91">
        <f>'нетто 18'!I27+25</f>
        <v>13637</v>
      </c>
      <c r="J6" s="91">
        <f>'нетто 18'!J27+25</f>
        <v>13637</v>
      </c>
      <c r="K6" s="91">
        <f>'нетто 18'!K27+25</f>
        <v>13637</v>
      </c>
      <c r="L6" s="91">
        <f>'нетто 18'!L27+25</f>
        <v>13637</v>
      </c>
      <c r="M6" s="91">
        <f>'нетто 18'!M27+25</f>
        <v>15277</v>
      </c>
      <c r="N6" s="91">
        <f>'нетто 18'!N27+25</f>
        <v>10275</v>
      </c>
      <c r="O6" s="91">
        <f>'нетто 18'!O27+25</f>
        <v>8143</v>
      </c>
      <c r="P6" s="91">
        <f>'нетто 18'!P27+25</f>
        <v>8717</v>
      </c>
      <c r="Q6" s="91">
        <f>'нетто 18'!Q27+25</f>
        <v>8143</v>
      </c>
      <c r="R6" s="91">
        <f>'нетто 18'!R27+25</f>
        <v>8717</v>
      </c>
      <c r="S6" s="91">
        <f>'нетто 18'!S27+25</f>
        <v>7569</v>
      </c>
      <c r="T6" s="91">
        <f>'нетто 18'!T27+25</f>
        <v>6995</v>
      </c>
      <c r="U6" s="91">
        <f>'нетто 18'!U27+25</f>
        <v>7569</v>
      </c>
      <c r="V6" s="91">
        <f>'нетто 18'!V27+25</f>
        <v>6995</v>
      </c>
      <c r="W6" s="91">
        <f>'нетто 18'!W27+25</f>
        <v>8143</v>
      </c>
      <c r="X6" s="91">
        <f>'нетто 18'!X27+25</f>
        <v>8143</v>
      </c>
      <c r="Y6" s="91">
        <f>'нетто 18'!Y27+25</f>
        <v>8143</v>
      </c>
      <c r="Z6" s="91">
        <f>'нетто 18'!Z27+25</f>
        <v>6995</v>
      </c>
      <c r="AA6" s="91">
        <f>'нетто 18'!AA27+25</f>
        <v>7159</v>
      </c>
      <c r="AB6" s="91">
        <f>'нетто 18'!AB27+25</f>
        <v>7897</v>
      </c>
      <c r="AC6" s="91">
        <f>'нетто 18'!AC27+25</f>
        <v>7159</v>
      </c>
      <c r="AD6" s="91">
        <f>'нетто 18'!AD27+25</f>
        <v>7897</v>
      </c>
      <c r="AE6" s="91">
        <f>'нетто 18'!AE27+25</f>
        <v>8635</v>
      </c>
      <c r="AF6" s="91">
        <f>'нетто 18'!AF27+25</f>
        <v>9373</v>
      </c>
      <c r="AG6" s="91">
        <f>'нетто 18'!AG27+25</f>
        <v>11997</v>
      </c>
      <c r="AH6" s="91">
        <f>'нетто 18'!AH27+25</f>
        <v>14621</v>
      </c>
      <c r="AI6" s="91">
        <f>'нетто 18'!AI27+25</f>
        <v>15933</v>
      </c>
      <c r="AJ6" s="91">
        <f>'нетто 18'!AJ27+25</f>
        <v>18475</v>
      </c>
      <c r="AK6" s="91">
        <f>'нетто 18'!AK27+25</f>
        <v>33645</v>
      </c>
      <c r="AL6" s="91">
        <f>'нетто 18'!AL27+25</f>
        <v>41025</v>
      </c>
      <c r="AM6" s="91">
        <f>'нетто 18'!AM27+25</f>
        <v>37335</v>
      </c>
      <c r="AN6" s="91">
        <f>'нетто 18'!AN27+25</f>
        <v>29955</v>
      </c>
      <c r="AO6" s="91">
        <f>'нетто 18'!AO27+25</f>
        <v>26265</v>
      </c>
      <c r="AP6" s="91">
        <f>'нетто 18'!AP27+25</f>
        <v>18475</v>
      </c>
      <c r="AQ6" s="91">
        <f>'нетто 18'!AQ27+25</f>
        <v>18475</v>
      </c>
      <c r="AR6" s="91">
        <f>'нетто 18'!AR27+25</f>
        <v>14785</v>
      </c>
      <c r="AS6" s="91">
        <f>'нетто 18'!AS27+25</f>
        <v>16015</v>
      </c>
      <c r="AT6" s="91">
        <f>'нетто 18'!AT27+25</f>
        <v>14785</v>
      </c>
      <c r="AU6" s="91">
        <f>'нетто 18'!AU27+25</f>
        <v>14785</v>
      </c>
      <c r="AV6" s="91">
        <f>'нетто 18'!AV27+25</f>
        <v>16015</v>
      </c>
      <c r="AW6" s="91">
        <f>'нетто 18'!AW27+25</f>
        <v>18475</v>
      </c>
      <c r="AX6" s="91">
        <f>'нетто 18'!AX27+25</f>
        <v>18475</v>
      </c>
      <c r="AY6" s="91">
        <f>'нетто 18'!AY27+25</f>
        <v>18475</v>
      </c>
      <c r="AZ6" s="91">
        <f>'нетто 18'!AZ27+25</f>
        <v>18475</v>
      </c>
      <c r="BA6" s="91">
        <f>'нетто 18'!BA27+25</f>
        <v>18475</v>
      </c>
      <c r="BB6" s="91">
        <f>'нетто 18'!BB27+25</f>
        <v>19295</v>
      </c>
      <c r="BC6" s="91">
        <f>'нетто 18'!BC27+25</f>
        <v>20525</v>
      </c>
      <c r="BD6" s="91">
        <f>'нетто 18'!BD27+25</f>
        <v>20525</v>
      </c>
      <c r="BE6" s="91">
        <f>'нетто 18'!BE27+25</f>
        <v>19295</v>
      </c>
      <c r="BF6" s="91">
        <f>'нетто 18'!BF27+25</f>
        <v>18475</v>
      </c>
      <c r="BG6" s="91">
        <f>'нетто 18'!BG27+25</f>
        <v>16015</v>
      </c>
      <c r="BH6" s="91">
        <f>'нетто 18'!BH27+25</f>
        <v>13555</v>
      </c>
      <c r="BI6" s="91">
        <f>'нетто 18'!BI27+25</f>
        <v>13555</v>
      </c>
      <c r="BJ6" s="91">
        <f>'нетто 18'!BJ27+25</f>
        <v>13555</v>
      </c>
      <c r="BK6" s="91">
        <f>'нетто 18'!BK27+25</f>
        <v>13555</v>
      </c>
    </row>
    <row r="7" spans="1:63" s="50" customFormat="1" x14ac:dyDescent="0.2">
      <c r="A7" s="88">
        <v>2</v>
      </c>
      <c r="B7" s="91">
        <f>'нетто 18'!B28+25</f>
        <v>17327</v>
      </c>
      <c r="C7" s="91">
        <f>'нетто 18'!C28+25</f>
        <v>13227</v>
      </c>
      <c r="D7" s="91">
        <f>'нетто 18'!D28+25</f>
        <v>13227</v>
      </c>
      <c r="E7" s="91">
        <f>'нетто 18'!E28+25</f>
        <v>13227</v>
      </c>
      <c r="F7" s="91">
        <f>'нетто 18'!F28+25</f>
        <v>13227</v>
      </c>
      <c r="G7" s="91">
        <f>'нетто 18'!G28+25</f>
        <v>17327</v>
      </c>
      <c r="H7" s="91">
        <f>'нетто 18'!H28+25</f>
        <v>13227</v>
      </c>
      <c r="I7" s="91">
        <f>'нетто 18'!I28+25</f>
        <v>14867</v>
      </c>
      <c r="J7" s="91">
        <f>'нетто 18'!J28+25</f>
        <v>14867</v>
      </c>
      <c r="K7" s="91">
        <f>'нетто 18'!K28+25</f>
        <v>14867</v>
      </c>
      <c r="L7" s="91">
        <f>'нетто 18'!L28+25</f>
        <v>14867</v>
      </c>
      <c r="M7" s="91">
        <f>'нетто 18'!M28+25</f>
        <v>16507</v>
      </c>
      <c r="N7" s="91">
        <f>'нетто 18'!N28+25</f>
        <v>11505</v>
      </c>
      <c r="O7" s="91">
        <f>'нетто 18'!O28+25</f>
        <v>9373</v>
      </c>
      <c r="P7" s="91">
        <f>'нетто 18'!P28+25</f>
        <v>9947</v>
      </c>
      <c r="Q7" s="91">
        <f>'нетто 18'!Q28+25</f>
        <v>9373</v>
      </c>
      <c r="R7" s="91">
        <f>'нетто 18'!R28+25</f>
        <v>9947</v>
      </c>
      <c r="S7" s="91">
        <f>'нетто 18'!S28+25</f>
        <v>8799</v>
      </c>
      <c r="T7" s="91">
        <f>'нетто 18'!T28+25</f>
        <v>8225</v>
      </c>
      <c r="U7" s="91">
        <f>'нетто 18'!U28+25</f>
        <v>8799</v>
      </c>
      <c r="V7" s="91">
        <f>'нетто 18'!V28+25</f>
        <v>8225</v>
      </c>
      <c r="W7" s="91">
        <f>'нетто 18'!W28+25</f>
        <v>9373</v>
      </c>
      <c r="X7" s="91">
        <f>'нетто 18'!X28+25</f>
        <v>9373</v>
      </c>
      <c r="Y7" s="91">
        <f>'нетто 18'!Y28+25</f>
        <v>9373</v>
      </c>
      <c r="Z7" s="91">
        <f>'нетто 18'!Z28+25</f>
        <v>8225</v>
      </c>
      <c r="AA7" s="91">
        <f>'нетто 18'!AA28+25</f>
        <v>8389</v>
      </c>
      <c r="AB7" s="91">
        <f>'нетто 18'!AB28+25</f>
        <v>9127</v>
      </c>
      <c r="AC7" s="91">
        <f>'нетто 18'!AC28+25</f>
        <v>8389</v>
      </c>
      <c r="AD7" s="91">
        <f>'нетто 18'!AD28+25</f>
        <v>9127</v>
      </c>
      <c r="AE7" s="91">
        <f>'нетто 18'!AE28+25</f>
        <v>9865</v>
      </c>
      <c r="AF7" s="91">
        <f>'нетто 18'!AF28+25</f>
        <v>10603</v>
      </c>
      <c r="AG7" s="91">
        <f>'нетто 18'!AG28+25</f>
        <v>13227</v>
      </c>
      <c r="AH7" s="91">
        <f>'нетто 18'!AH28+25</f>
        <v>15851</v>
      </c>
      <c r="AI7" s="91">
        <f>'нетто 18'!AI28+25</f>
        <v>17163</v>
      </c>
      <c r="AJ7" s="91">
        <f>'нетто 18'!AJ28+25</f>
        <v>20115</v>
      </c>
      <c r="AK7" s="91">
        <f>'нетто 18'!AK28+25</f>
        <v>35285</v>
      </c>
      <c r="AL7" s="91">
        <f>'нетто 18'!AL28+25</f>
        <v>42665</v>
      </c>
      <c r="AM7" s="91">
        <f>'нетто 18'!AM28+25</f>
        <v>38975</v>
      </c>
      <c r="AN7" s="91">
        <f>'нетто 18'!AN28+25</f>
        <v>31595</v>
      </c>
      <c r="AO7" s="91">
        <f>'нетто 18'!AO28+25</f>
        <v>27905</v>
      </c>
      <c r="AP7" s="91">
        <f>'нетто 18'!AP28+25</f>
        <v>20115</v>
      </c>
      <c r="AQ7" s="91">
        <f>'нетто 18'!AQ28+25</f>
        <v>20115</v>
      </c>
      <c r="AR7" s="91">
        <f>'нетто 18'!AR28+25</f>
        <v>16179</v>
      </c>
      <c r="AS7" s="91">
        <f>'нетто 18'!AS28+25</f>
        <v>17409</v>
      </c>
      <c r="AT7" s="91">
        <f>'нетто 18'!AT28+25</f>
        <v>16179</v>
      </c>
      <c r="AU7" s="91">
        <f>'нетто 18'!AU28+25</f>
        <v>16179</v>
      </c>
      <c r="AV7" s="91">
        <f>'нетто 18'!AV28+25</f>
        <v>17409</v>
      </c>
      <c r="AW7" s="91">
        <f>'нетто 18'!AW28+25</f>
        <v>19869</v>
      </c>
      <c r="AX7" s="91">
        <f>'нетто 18'!AX28+25</f>
        <v>19869</v>
      </c>
      <c r="AY7" s="91">
        <f>'нетто 18'!AY28+25</f>
        <v>19869</v>
      </c>
      <c r="AZ7" s="91">
        <f>'нетто 18'!AZ28+25</f>
        <v>19869</v>
      </c>
      <c r="BA7" s="91">
        <f>'нетто 18'!BA28+25</f>
        <v>19869</v>
      </c>
      <c r="BB7" s="91">
        <f>'нетто 18'!BB28+25</f>
        <v>20689</v>
      </c>
      <c r="BC7" s="91">
        <f>'нетто 18'!BC28+25</f>
        <v>21919</v>
      </c>
      <c r="BD7" s="91">
        <f>'нетто 18'!BD28+25</f>
        <v>21919</v>
      </c>
      <c r="BE7" s="91">
        <f>'нетто 18'!BE28+25</f>
        <v>20689</v>
      </c>
      <c r="BF7" s="91">
        <f>'нетто 18'!BF28+25</f>
        <v>19869</v>
      </c>
      <c r="BG7" s="91">
        <f>'нетто 18'!BG28+25</f>
        <v>17409</v>
      </c>
      <c r="BH7" s="91">
        <f>'нетто 18'!BH28+25</f>
        <v>14949</v>
      </c>
      <c r="BI7" s="91">
        <f>'нетто 18'!BI28+25</f>
        <v>14949</v>
      </c>
      <c r="BJ7" s="91">
        <f>'нетто 18'!BJ28+25</f>
        <v>14949</v>
      </c>
      <c r="BK7" s="91">
        <f>'нетто 18'!BK28+25</f>
        <v>14949</v>
      </c>
    </row>
    <row r="8" spans="1:63" s="50" customFormat="1" x14ac:dyDescent="0.2">
      <c r="A8" s="42" t="s">
        <v>240</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row>
    <row r="9" spans="1:63" s="50" customFormat="1" x14ac:dyDescent="0.2">
      <c r="A9" s="187">
        <v>1</v>
      </c>
      <c r="B9" s="91">
        <f>'нетто 18'!B30+25</f>
        <v>16917</v>
      </c>
      <c r="C9" s="91">
        <f>'нетто 18'!C30+25</f>
        <v>12817</v>
      </c>
      <c r="D9" s="91">
        <f>'нетто 18'!D30+25</f>
        <v>12817</v>
      </c>
      <c r="E9" s="91">
        <f>'нетто 18'!E30+25</f>
        <v>12817</v>
      </c>
      <c r="F9" s="91">
        <f>'нетто 18'!F30+25</f>
        <v>12817</v>
      </c>
      <c r="G9" s="91">
        <f>'нетто 18'!G30+25</f>
        <v>16917</v>
      </c>
      <c r="H9" s="91">
        <f>'нетто 18'!H30+25</f>
        <v>12817</v>
      </c>
      <c r="I9" s="91">
        <f>'нетто 18'!I30+25</f>
        <v>14457</v>
      </c>
      <c r="J9" s="91">
        <f>'нетто 18'!J30+25</f>
        <v>14457</v>
      </c>
      <c r="K9" s="91">
        <f>'нетто 18'!K30+25</f>
        <v>14457</v>
      </c>
      <c r="L9" s="91">
        <f>'нетто 18'!L30+25</f>
        <v>14457</v>
      </c>
      <c r="M9" s="91">
        <f>'нетто 18'!M30+25</f>
        <v>16097</v>
      </c>
      <c r="N9" s="91">
        <f>'нетто 18'!N30+25</f>
        <v>11095</v>
      </c>
      <c r="O9" s="91">
        <f>'нетто 18'!O30+25</f>
        <v>8963</v>
      </c>
      <c r="P9" s="91">
        <f>'нетто 18'!P30+25</f>
        <v>9537</v>
      </c>
      <c r="Q9" s="91">
        <f>'нетто 18'!Q30+25</f>
        <v>8963</v>
      </c>
      <c r="R9" s="91">
        <f>'нетто 18'!R30+25</f>
        <v>9537</v>
      </c>
      <c r="S9" s="91">
        <f>'нетто 18'!S30+25</f>
        <v>8389</v>
      </c>
      <c r="T9" s="91">
        <f>'нетто 18'!T30+25</f>
        <v>7815</v>
      </c>
      <c r="U9" s="91">
        <f>'нетто 18'!U30+25</f>
        <v>8389</v>
      </c>
      <c r="V9" s="91">
        <f>'нетто 18'!V30+25</f>
        <v>7815</v>
      </c>
      <c r="W9" s="91">
        <f>'нетто 18'!W30+25</f>
        <v>8963</v>
      </c>
      <c r="X9" s="91">
        <f>'нетто 18'!X30+25</f>
        <v>8963</v>
      </c>
      <c r="Y9" s="91">
        <f>'нетто 18'!Y30+25</f>
        <v>8963</v>
      </c>
      <c r="Z9" s="91">
        <f>'нетто 18'!Z30+25</f>
        <v>7815</v>
      </c>
      <c r="AA9" s="91">
        <f>'нетто 18'!AA30+25</f>
        <v>7979</v>
      </c>
      <c r="AB9" s="91">
        <f>'нетто 18'!AB30+25</f>
        <v>8717</v>
      </c>
      <c r="AC9" s="91">
        <f>'нетто 18'!AC30+25</f>
        <v>7979</v>
      </c>
      <c r="AD9" s="91">
        <f>'нетто 18'!AD30+25</f>
        <v>8717</v>
      </c>
      <c r="AE9" s="91">
        <f>'нетто 18'!AE30+25</f>
        <v>9455</v>
      </c>
      <c r="AF9" s="91">
        <f>'нетто 18'!AF30+25</f>
        <v>10193</v>
      </c>
      <c r="AG9" s="91">
        <f>'нетто 18'!AG30+25</f>
        <v>12817</v>
      </c>
      <c r="AH9" s="91">
        <f>'нетто 18'!AH30+25</f>
        <v>15441</v>
      </c>
      <c r="AI9" s="91">
        <f>'нетто 18'!AI30+25</f>
        <v>16753</v>
      </c>
      <c r="AJ9" s="91">
        <f>'нетто 18'!AJ30+25</f>
        <v>20115</v>
      </c>
      <c r="AK9" s="91">
        <f>'нетто 18'!AK30+25</f>
        <v>35285</v>
      </c>
      <c r="AL9" s="91">
        <f>'нетто 18'!AL30+25</f>
        <v>42665</v>
      </c>
      <c r="AM9" s="91">
        <f>'нетто 18'!AM30+25</f>
        <v>38975</v>
      </c>
      <c r="AN9" s="91">
        <f>'нетто 18'!AN30+25</f>
        <v>31595</v>
      </c>
      <c r="AO9" s="91">
        <f>'нетто 18'!AO30+25</f>
        <v>27905</v>
      </c>
      <c r="AP9" s="91">
        <f>'нетто 18'!AP30+25</f>
        <v>20115</v>
      </c>
      <c r="AQ9" s="91">
        <f>'нетто 18'!AQ30+25</f>
        <v>20115</v>
      </c>
      <c r="AR9" s="91">
        <f>'нетто 18'!AR30+25</f>
        <v>16425</v>
      </c>
      <c r="AS9" s="91">
        <f>'нетто 18'!AS30+25</f>
        <v>17655</v>
      </c>
      <c r="AT9" s="91">
        <f>'нетто 18'!AT30+25</f>
        <v>16425</v>
      </c>
      <c r="AU9" s="91">
        <f>'нетто 18'!AU30+25</f>
        <v>16425</v>
      </c>
      <c r="AV9" s="91">
        <f>'нетто 18'!AV30+25</f>
        <v>17655</v>
      </c>
      <c r="AW9" s="91">
        <f>'нетто 18'!AW30+25</f>
        <v>20115</v>
      </c>
      <c r="AX9" s="91">
        <f>'нетто 18'!AX30+25</f>
        <v>20115</v>
      </c>
      <c r="AY9" s="91">
        <f>'нетто 18'!AY30+25</f>
        <v>20115</v>
      </c>
      <c r="AZ9" s="91">
        <f>'нетто 18'!AZ30+25</f>
        <v>20115</v>
      </c>
      <c r="BA9" s="91">
        <f>'нетто 18'!BA30+25</f>
        <v>20115</v>
      </c>
      <c r="BB9" s="91">
        <f>'нетто 18'!BB30+25</f>
        <v>20935</v>
      </c>
      <c r="BC9" s="91">
        <f>'нетто 18'!BC30+25</f>
        <v>22165</v>
      </c>
      <c r="BD9" s="91">
        <f>'нетто 18'!BD30+25</f>
        <v>22165</v>
      </c>
      <c r="BE9" s="91">
        <f>'нетто 18'!BE30+25</f>
        <v>20935</v>
      </c>
      <c r="BF9" s="91">
        <f>'нетто 18'!BF30+25</f>
        <v>20115</v>
      </c>
      <c r="BG9" s="91">
        <f>'нетто 18'!BG30+25</f>
        <v>17655</v>
      </c>
      <c r="BH9" s="91">
        <f>'нетто 18'!BH30+25</f>
        <v>15195</v>
      </c>
      <c r="BI9" s="91">
        <f>'нетто 18'!BI30+25</f>
        <v>15195</v>
      </c>
      <c r="BJ9" s="91">
        <f>'нетто 18'!BJ30+25</f>
        <v>15195</v>
      </c>
      <c r="BK9" s="91">
        <f>'нетто 18'!BK30+25</f>
        <v>15195</v>
      </c>
    </row>
    <row r="10" spans="1:63" s="50" customFormat="1" x14ac:dyDescent="0.2">
      <c r="A10" s="187">
        <v>2</v>
      </c>
      <c r="B10" s="91">
        <f>'нетто 18'!B31+25</f>
        <v>18147</v>
      </c>
      <c r="C10" s="91">
        <f>'нетто 18'!C31+25</f>
        <v>14047</v>
      </c>
      <c r="D10" s="91">
        <f>'нетто 18'!D31+25</f>
        <v>14047</v>
      </c>
      <c r="E10" s="91">
        <f>'нетто 18'!E31+25</f>
        <v>14047</v>
      </c>
      <c r="F10" s="91">
        <f>'нетто 18'!F31+25</f>
        <v>14047</v>
      </c>
      <c r="G10" s="91">
        <f>'нетто 18'!G31+25</f>
        <v>18147</v>
      </c>
      <c r="H10" s="91">
        <f>'нетто 18'!H31+25</f>
        <v>14047</v>
      </c>
      <c r="I10" s="91">
        <f>'нетто 18'!I31+25</f>
        <v>15687</v>
      </c>
      <c r="J10" s="91">
        <f>'нетто 18'!J31+25</f>
        <v>15687</v>
      </c>
      <c r="K10" s="91">
        <f>'нетто 18'!K31+25</f>
        <v>15687</v>
      </c>
      <c r="L10" s="91">
        <f>'нетто 18'!L31+25</f>
        <v>15687</v>
      </c>
      <c r="M10" s="91">
        <f>'нетто 18'!M31+25</f>
        <v>17327</v>
      </c>
      <c r="N10" s="91">
        <f>'нетто 18'!N31+25</f>
        <v>12325</v>
      </c>
      <c r="O10" s="91">
        <f>'нетто 18'!O31+25</f>
        <v>10193</v>
      </c>
      <c r="P10" s="91">
        <f>'нетто 18'!P31+25</f>
        <v>10767</v>
      </c>
      <c r="Q10" s="91">
        <f>'нетто 18'!Q31+25</f>
        <v>10193</v>
      </c>
      <c r="R10" s="91">
        <f>'нетто 18'!R31+25</f>
        <v>10767</v>
      </c>
      <c r="S10" s="91">
        <f>'нетто 18'!S31+25</f>
        <v>9619</v>
      </c>
      <c r="T10" s="91">
        <f>'нетто 18'!T31+25</f>
        <v>9045</v>
      </c>
      <c r="U10" s="91">
        <f>'нетто 18'!U31+25</f>
        <v>9619</v>
      </c>
      <c r="V10" s="91">
        <f>'нетто 18'!V31+25</f>
        <v>9045</v>
      </c>
      <c r="W10" s="91">
        <f>'нетто 18'!W31+25</f>
        <v>10193</v>
      </c>
      <c r="X10" s="91">
        <f>'нетто 18'!X31+25</f>
        <v>10193</v>
      </c>
      <c r="Y10" s="91">
        <f>'нетто 18'!Y31+25</f>
        <v>10193</v>
      </c>
      <c r="Z10" s="91">
        <f>'нетто 18'!Z31+25</f>
        <v>9045</v>
      </c>
      <c r="AA10" s="91">
        <f>'нетто 18'!AA31+25</f>
        <v>9209</v>
      </c>
      <c r="AB10" s="91">
        <f>'нетто 18'!AB31+25</f>
        <v>9947</v>
      </c>
      <c r="AC10" s="91">
        <f>'нетто 18'!AC31+25</f>
        <v>9209</v>
      </c>
      <c r="AD10" s="91">
        <f>'нетто 18'!AD31+25</f>
        <v>9947</v>
      </c>
      <c r="AE10" s="91">
        <f>'нетто 18'!AE31+25</f>
        <v>10685</v>
      </c>
      <c r="AF10" s="91">
        <f>'нетто 18'!AF31+25</f>
        <v>11423</v>
      </c>
      <c r="AG10" s="91">
        <f>'нетто 18'!AG31+25</f>
        <v>14047</v>
      </c>
      <c r="AH10" s="91">
        <f>'нетто 18'!AH31+25</f>
        <v>16671</v>
      </c>
      <c r="AI10" s="91">
        <f>'нетто 18'!AI31+25</f>
        <v>17983</v>
      </c>
      <c r="AJ10" s="91">
        <f>'нетто 18'!AJ31+25</f>
        <v>21755</v>
      </c>
      <c r="AK10" s="91">
        <f>'нетто 18'!AK31+25</f>
        <v>36925</v>
      </c>
      <c r="AL10" s="91">
        <f>'нетто 18'!AL31+25</f>
        <v>44305</v>
      </c>
      <c r="AM10" s="91">
        <f>'нетто 18'!AM31+25</f>
        <v>40615</v>
      </c>
      <c r="AN10" s="91">
        <f>'нетто 18'!AN31+25</f>
        <v>33235</v>
      </c>
      <c r="AO10" s="91">
        <f>'нетто 18'!AO31+25</f>
        <v>29545</v>
      </c>
      <c r="AP10" s="91">
        <f>'нетто 18'!AP31+25</f>
        <v>21755</v>
      </c>
      <c r="AQ10" s="91">
        <f>'нетто 18'!AQ31+25</f>
        <v>21755</v>
      </c>
      <c r="AR10" s="91">
        <f>'нетто 18'!AR31+25</f>
        <v>17819</v>
      </c>
      <c r="AS10" s="91">
        <f>'нетто 18'!AS31+25</f>
        <v>19049</v>
      </c>
      <c r="AT10" s="91">
        <f>'нетто 18'!AT31+25</f>
        <v>17819</v>
      </c>
      <c r="AU10" s="91">
        <f>'нетто 18'!AU31+25</f>
        <v>17819</v>
      </c>
      <c r="AV10" s="91">
        <f>'нетто 18'!AV31+25</f>
        <v>19049</v>
      </c>
      <c r="AW10" s="91">
        <f>'нетто 18'!AW31+25</f>
        <v>21509</v>
      </c>
      <c r="AX10" s="91">
        <f>'нетто 18'!AX31+25</f>
        <v>21509</v>
      </c>
      <c r="AY10" s="91">
        <f>'нетто 18'!AY31+25</f>
        <v>21509</v>
      </c>
      <c r="AZ10" s="91">
        <f>'нетто 18'!AZ31+25</f>
        <v>21509</v>
      </c>
      <c r="BA10" s="91">
        <f>'нетто 18'!BA31+25</f>
        <v>21509</v>
      </c>
      <c r="BB10" s="91">
        <f>'нетто 18'!BB31+25</f>
        <v>22329</v>
      </c>
      <c r="BC10" s="91">
        <f>'нетто 18'!BC31+25</f>
        <v>23559</v>
      </c>
      <c r="BD10" s="91">
        <f>'нетто 18'!BD31+25</f>
        <v>23559</v>
      </c>
      <c r="BE10" s="91">
        <f>'нетто 18'!BE31+25</f>
        <v>22329</v>
      </c>
      <c r="BF10" s="91">
        <f>'нетто 18'!BF31+25</f>
        <v>21509</v>
      </c>
      <c r="BG10" s="91">
        <f>'нетто 18'!BG31+25</f>
        <v>19049</v>
      </c>
      <c r="BH10" s="91">
        <f>'нетто 18'!BH31+25</f>
        <v>16589</v>
      </c>
      <c r="BI10" s="91">
        <f>'нетто 18'!BI31+25</f>
        <v>16589</v>
      </c>
      <c r="BJ10" s="91">
        <f>'нетто 18'!BJ31+25</f>
        <v>16589</v>
      </c>
      <c r="BK10" s="91">
        <f>'нетто 18'!BK31+25</f>
        <v>16589</v>
      </c>
    </row>
    <row r="11" spans="1:63" s="50" customFormat="1" x14ac:dyDescent="0.2">
      <c r="A11" s="42" t="s">
        <v>84</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row>
    <row r="12" spans="1:63" s="50" customFormat="1" x14ac:dyDescent="0.2">
      <c r="A12" s="88">
        <f>A6</f>
        <v>1</v>
      </c>
      <c r="B12" s="91">
        <f>'нетто 18'!B33+25</f>
        <v>17737</v>
      </c>
      <c r="C12" s="91">
        <f>'нетто 18'!C33+25</f>
        <v>13637</v>
      </c>
      <c r="D12" s="91">
        <f>'нетто 18'!D33+25</f>
        <v>13637</v>
      </c>
      <c r="E12" s="91">
        <f>'нетто 18'!E33+25</f>
        <v>13637</v>
      </c>
      <c r="F12" s="91">
        <f>'нетто 18'!F33+25</f>
        <v>13637</v>
      </c>
      <c r="G12" s="91">
        <f>'нетто 18'!G33+25</f>
        <v>17737</v>
      </c>
      <c r="H12" s="91">
        <f>'нетто 18'!H33+25</f>
        <v>13637</v>
      </c>
      <c r="I12" s="91">
        <f>'нетто 18'!I33+25</f>
        <v>15277</v>
      </c>
      <c r="J12" s="91">
        <f>'нетто 18'!J33+25</f>
        <v>15277</v>
      </c>
      <c r="K12" s="91">
        <f>'нетто 18'!K33+25</f>
        <v>15277</v>
      </c>
      <c r="L12" s="91">
        <f>'нетто 18'!L33+25</f>
        <v>15277</v>
      </c>
      <c r="M12" s="91">
        <f>'нетто 18'!M33+25</f>
        <v>16917</v>
      </c>
      <c r="N12" s="91">
        <f>'нетто 18'!N33+25</f>
        <v>11915</v>
      </c>
      <c r="O12" s="91">
        <f>'нетто 18'!O33+25</f>
        <v>9783</v>
      </c>
      <c r="P12" s="91">
        <f>'нетто 18'!P33+25</f>
        <v>10357</v>
      </c>
      <c r="Q12" s="91">
        <f>'нетто 18'!Q33+25</f>
        <v>9783</v>
      </c>
      <c r="R12" s="91">
        <f>'нетто 18'!R33+25</f>
        <v>10357</v>
      </c>
      <c r="S12" s="91">
        <f>'нетто 18'!S33+25</f>
        <v>9209</v>
      </c>
      <c r="T12" s="91">
        <f>'нетто 18'!T33+25</f>
        <v>8635</v>
      </c>
      <c r="U12" s="91">
        <f>'нетто 18'!U33+25</f>
        <v>9209</v>
      </c>
      <c r="V12" s="91">
        <f>'нетто 18'!V33+25</f>
        <v>8635</v>
      </c>
      <c r="W12" s="91">
        <f>'нетто 18'!W33+25</f>
        <v>9783</v>
      </c>
      <c r="X12" s="91">
        <f>'нетто 18'!X33+25</f>
        <v>9783</v>
      </c>
      <c r="Y12" s="91">
        <f>'нетто 18'!Y33+25</f>
        <v>9783</v>
      </c>
      <c r="Z12" s="91">
        <f>'нетто 18'!Z33+25</f>
        <v>8635</v>
      </c>
      <c r="AA12" s="91">
        <f>'нетто 18'!AA33+25</f>
        <v>8799</v>
      </c>
      <c r="AB12" s="91">
        <f>'нетто 18'!AB33+25</f>
        <v>9537</v>
      </c>
      <c r="AC12" s="91">
        <f>'нетто 18'!AC33+25</f>
        <v>8799</v>
      </c>
      <c r="AD12" s="91">
        <f>'нетто 18'!AD33+25</f>
        <v>9537</v>
      </c>
      <c r="AE12" s="91">
        <f>'нетто 18'!AE33+25</f>
        <v>10275</v>
      </c>
      <c r="AF12" s="91">
        <f>'нетто 18'!AF33+25</f>
        <v>11013</v>
      </c>
      <c r="AG12" s="91">
        <f>'нетто 18'!AG33+25</f>
        <v>13637</v>
      </c>
      <c r="AH12" s="91">
        <f>'нетто 18'!AH33+25</f>
        <v>16261</v>
      </c>
      <c r="AI12" s="91">
        <f>'нетто 18'!AI33+25</f>
        <v>17573</v>
      </c>
      <c r="AJ12" s="91">
        <f>'нетто 18'!AJ33+25</f>
        <v>20935</v>
      </c>
      <c r="AK12" s="91">
        <f>'нетто 18'!AK33+25</f>
        <v>36105</v>
      </c>
      <c r="AL12" s="91">
        <f>'нетто 18'!AL33+25</f>
        <v>43485</v>
      </c>
      <c r="AM12" s="91">
        <f>'нетто 18'!AM33+25</f>
        <v>39795</v>
      </c>
      <c r="AN12" s="91">
        <f>'нетто 18'!AN33+25</f>
        <v>32415</v>
      </c>
      <c r="AO12" s="91">
        <f>'нетто 18'!AO33+25</f>
        <v>28725</v>
      </c>
      <c r="AP12" s="91">
        <f>'нетто 18'!AP33+25</f>
        <v>20935</v>
      </c>
      <c r="AQ12" s="91">
        <f>'нетто 18'!AQ33+25</f>
        <v>20935</v>
      </c>
      <c r="AR12" s="91">
        <f>'нетто 18'!AR33+25</f>
        <v>17245</v>
      </c>
      <c r="AS12" s="91">
        <f>'нетто 18'!AS33+25</f>
        <v>18475</v>
      </c>
      <c r="AT12" s="91">
        <f>'нетто 18'!AT33+25</f>
        <v>17245</v>
      </c>
      <c r="AU12" s="91">
        <f>'нетто 18'!AU33+25</f>
        <v>17245</v>
      </c>
      <c r="AV12" s="91">
        <f>'нетто 18'!AV33+25</f>
        <v>18475</v>
      </c>
      <c r="AW12" s="91">
        <f>'нетто 18'!AW33+25</f>
        <v>20935</v>
      </c>
      <c r="AX12" s="91">
        <f>'нетто 18'!AX33+25</f>
        <v>20935</v>
      </c>
      <c r="AY12" s="91">
        <f>'нетто 18'!AY33+25</f>
        <v>20935</v>
      </c>
      <c r="AZ12" s="91">
        <f>'нетто 18'!AZ33+25</f>
        <v>20935</v>
      </c>
      <c r="BA12" s="91">
        <f>'нетто 18'!BA33+25</f>
        <v>20935</v>
      </c>
      <c r="BB12" s="91">
        <f>'нетто 18'!BB33+25</f>
        <v>21755</v>
      </c>
      <c r="BC12" s="91">
        <f>'нетто 18'!BC33+25</f>
        <v>22985</v>
      </c>
      <c r="BD12" s="91">
        <f>'нетто 18'!BD33+25</f>
        <v>22985</v>
      </c>
      <c r="BE12" s="91">
        <f>'нетто 18'!BE33+25</f>
        <v>21755</v>
      </c>
      <c r="BF12" s="91">
        <f>'нетто 18'!BF33+25</f>
        <v>20935</v>
      </c>
      <c r="BG12" s="91">
        <f>'нетто 18'!BG33+25</f>
        <v>18475</v>
      </c>
      <c r="BH12" s="91">
        <f>'нетто 18'!BH33+25</f>
        <v>16015</v>
      </c>
      <c r="BI12" s="91">
        <f>'нетто 18'!BI33+25</f>
        <v>16015</v>
      </c>
      <c r="BJ12" s="91">
        <f>'нетто 18'!BJ33+25</f>
        <v>16015</v>
      </c>
      <c r="BK12" s="91">
        <f>'нетто 18'!BK33+25</f>
        <v>16015</v>
      </c>
    </row>
    <row r="13" spans="1:63" s="50" customFormat="1" x14ac:dyDescent="0.2">
      <c r="A13" s="88">
        <f>A7</f>
        <v>2</v>
      </c>
      <c r="B13" s="91">
        <f>'нетто 18'!B34+25</f>
        <v>18967</v>
      </c>
      <c r="C13" s="91">
        <f>'нетто 18'!C34+25</f>
        <v>14867</v>
      </c>
      <c r="D13" s="91">
        <f>'нетто 18'!D34+25</f>
        <v>14867</v>
      </c>
      <c r="E13" s="91">
        <f>'нетто 18'!E34+25</f>
        <v>14867</v>
      </c>
      <c r="F13" s="91">
        <f>'нетто 18'!F34+25</f>
        <v>14867</v>
      </c>
      <c r="G13" s="91">
        <f>'нетто 18'!G34+25</f>
        <v>18967</v>
      </c>
      <c r="H13" s="91">
        <f>'нетто 18'!H34+25</f>
        <v>14867</v>
      </c>
      <c r="I13" s="91">
        <f>'нетто 18'!I34+25</f>
        <v>16507</v>
      </c>
      <c r="J13" s="91">
        <f>'нетто 18'!J34+25</f>
        <v>16507</v>
      </c>
      <c r="K13" s="91">
        <f>'нетто 18'!K34+25</f>
        <v>16507</v>
      </c>
      <c r="L13" s="91">
        <f>'нетто 18'!L34+25</f>
        <v>16507</v>
      </c>
      <c r="M13" s="91">
        <f>'нетто 18'!M34+25</f>
        <v>18147</v>
      </c>
      <c r="N13" s="91">
        <f>'нетто 18'!N34+25</f>
        <v>13145</v>
      </c>
      <c r="O13" s="91">
        <f>'нетто 18'!O34+25</f>
        <v>11013</v>
      </c>
      <c r="P13" s="91">
        <f>'нетто 18'!P34+25</f>
        <v>11587</v>
      </c>
      <c r="Q13" s="91">
        <f>'нетто 18'!Q34+25</f>
        <v>11013</v>
      </c>
      <c r="R13" s="91">
        <f>'нетто 18'!R34+25</f>
        <v>11587</v>
      </c>
      <c r="S13" s="91">
        <f>'нетто 18'!S34+25</f>
        <v>10439</v>
      </c>
      <c r="T13" s="91">
        <f>'нетто 18'!T34+25</f>
        <v>9865</v>
      </c>
      <c r="U13" s="91">
        <f>'нетто 18'!U34+25</f>
        <v>10439</v>
      </c>
      <c r="V13" s="91">
        <f>'нетто 18'!V34+25</f>
        <v>9865</v>
      </c>
      <c r="W13" s="91">
        <f>'нетто 18'!W34+25</f>
        <v>11013</v>
      </c>
      <c r="X13" s="91">
        <f>'нетто 18'!X34+25</f>
        <v>11013</v>
      </c>
      <c r="Y13" s="91">
        <f>'нетто 18'!Y34+25</f>
        <v>11013</v>
      </c>
      <c r="Z13" s="91">
        <f>'нетто 18'!Z34+25</f>
        <v>9865</v>
      </c>
      <c r="AA13" s="91">
        <f>'нетто 18'!AA34+25</f>
        <v>10029</v>
      </c>
      <c r="AB13" s="91">
        <f>'нетто 18'!AB34+25</f>
        <v>10767</v>
      </c>
      <c r="AC13" s="91">
        <f>'нетто 18'!AC34+25</f>
        <v>10029</v>
      </c>
      <c r="AD13" s="91">
        <f>'нетто 18'!AD34+25</f>
        <v>10767</v>
      </c>
      <c r="AE13" s="91">
        <f>'нетто 18'!AE34+25</f>
        <v>11505</v>
      </c>
      <c r="AF13" s="91">
        <f>'нетто 18'!AF34+25</f>
        <v>12243</v>
      </c>
      <c r="AG13" s="91">
        <f>'нетто 18'!AG34+25</f>
        <v>14867</v>
      </c>
      <c r="AH13" s="91">
        <f>'нетто 18'!AH34+25</f>
        <v>17491</v>
      </c>
      <c r="AI13" s="91">
        <f>'нетто 18'!AI34+25</f>
        <v>18803</v>
      </c>
      <c r="AJ13" s="91">
        <f>'нетто 18'!AJ34+25</f>
        <v>22575</v>
      </c>
      <c r="AK13" s="91">
        <f>'нетто 18'!AK34+25</f>
        <v>37745</v>
      </c>
      <c r="AL13" s="91">
        <f>'нетто 18'!AL34+25</f>
        <v>45125</v>
      </c>
      <c r="AM13" s="91">
        <f>'нетто 18'!AM34+25</f>
        <v>41435</v>
      </c>
      <c r="AN13" s="91">
        <f>'нетто 18'!AN34+25</f>
        <v>34055</v>
      </c>
      <c r="AO13" s="91">
        <f>'нетто 18'!AO34+25</f>
        <v>30365</v>
      </c>
      <c r="AP13" s="91">
        <f>'нетто 18'!AP34+25</f>
        <v>22575</v>
      </c>
      <c r="AQ13" s="91">
        <f>'нетто 18'!AQ34+25</f>
        <v>22575</v>
      </c>
      <c r="AR13" s="91">
        <f>'нетто 18'!AR34+25</f>
        <v>18639</v>
      </c>
      <c r="AS13" s="91">
        <f>'нетто 18'!AS34+25</f>
        <v>19869</v>
      </c>
      <c r="AT13" s="91">
        <f>'нетто 18'!AT34+25</f>
        <v>18639</v>
      </c>
      <c r="AU13" s="91">
        <f>'нетто 18'!AU34+25</f>
        <v>18639</v>
      </c>
      <c r="AV13" s="91">
        <f>'нетто 18'!AV34+25</f>
        <v>19869</v>
      </c>
      <c r="AW13" s="91">
        <f>'нетто 18'!AW34+25</f>
        <v>22329</v>
      </c>
      <c r="AX13" s="91">
        <f>'нетто 18'!AX34+25</f>
        <v>22329</v>
      </c>
      <c r="AY13" s="91">
        <f>'нетто 18'!AY34+25</f>
        <v>22329</v>
      </c>
      <c r="AZ13" s="91">
        <f>'нетто 18'!AZ34+25</f>
        <v>22329</v>
      </c>
      <c r="BA13" s="91">
        <f>'нетто 18'!BA34+25</f>
        <v>22329</v>
      </c>
      <c r="BB13" s="91">
        <f>'нетто 18'!BB34+25</f>
        <v>23149</v>
      </c>
      <c r="BC13" s="91">
        <f>'нетто 18'!BC34+25</f>
        <v>24379</v>
      </c>
      <c r="BD13" s="91">
        <f>'нетто 18'!BD34+25</f>
        <v>24379</v>
      </c>
      <c r="BE13" s="91">
        <f>'нетто 18'!BE34+25</f>
        <v>23149</v>
      </c>
      <c r="BF13" s="91">
        <f>'нетто 18'!BF34+25</f>
        <v>22329</v>
      </c>
      <c r="BG13" s="91">
        <f>'нетто 18'!BG34+25</f>
        <v>19869</v>
      </c>
      <c r="BH13" s="91">
        <f>'нетто 18'!BH34+25</f>
        <v>17409</v>
      </c>
      <c r="BI13" s="91">
        <f>'нетто 18'!BI34+25</f>
        <v>17409</v>
      </c>
      <c r="BJ13" s="91">
        <f>'нетто 18'!BJ34+25</f>
        <v>17409</v>
      </c>
      <c r="BK13" s="91">
        <f>'нетто 18'!BK34+25</f>
        <v>17409</v>
      </c>
    </row>
    <row r="14" spans="1:63" s="50" customFormat="1" x14ac:dyDescent="0.2">
      <c r="A14" s="42" t="s">
        <v>85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row>
    <row r="15" spans="1:63" s="50" customFormat="1" x14ac:dyDescent="0.2">
      <c r="A15" s="88">
        <f>A6</f>
        <v>1</v>
      </c>
      <c r="B15" s="91">
        <f>'нетто 18'!B36+25</f>
        <v>18967</v>
      </c>
      <c r="C15" s="91">
        <f>'нетто 18'!C36+25</f>
        <v>14867</v>
      </c>
      <c r="D15" s="91">
        <f>'нетто 18'!D36+25</f>
        <v>14867</v>
      </c>
      <c r="E15" s="91">
        <f>'нетто 18'!E36+25</f>
        <v>14867</v>
      </c>
      <c r="F15" s="91">
        <f>'нетто 18'!F36+25</f>
        <v>14867</v>
      </c>
      <c r="G15" s="91">
        <f>'нетто 18'!G36+25</f>
        <v>18967</v>
      </c>
      <c r="H15" s="91">
        <f>'нетто 18'!H36+25</f>
        <v>14867</v>
      </c>
      <c r="I15" s="91">
        <f>'нетто 18'!I36+25</f>
        <v>16507</v>
      </c>
      <c r="J15" s="91">
        <f>'нетто 18'!J36+25</f>
        <v>16507</v>
      </c>
      <c r="K15" s="91">
        <f>'нетто 18'!K36+25</f>
        <v>16507</v>
      </c>
      <c r="L15" s="91">
        <f>'нетто 18'!L36+25</f>
        <v>16507</v>
      </c>
      <c r="M15" s="91">
        <f>'нетто 18'!M36+25</f>
        <v>18147</v>
      </c>
      <c r="N15" s="91">
        <f>'нетто 18'!N36+25</f>
        <v>13145</v>
      </c>
      <c r="O15" s="91">
        <f>'нетто 18'!O36+25</f>
        <v>11013</v>
      </c>
      <c r="P15" s="91">
        <f>'нетто 18'!P36+25</f>
        <v>11587</v>
      </c>
      <c r="Q15" s="91">
        <f>'нетто 18'!Q36+25</f>
        <v>11013</v>
      </c>
      <c r="R15" s="91">
        <f>'нетто 18'!R36+25</f>
        <v>11587</v>
      </c>
      <c r="S15" s="91">
        <f>'нетто 18'!S36+25</f>
        <v>10439</v>
      </c>
      <c r="T15" s="91">
        <f>'нетто 18'!T36+25</f>
        <v>9865</v>
      </c>
      <c r="U15" s="91">
        <f>'нетто 18'!U36+25</f>
        <v>10439</v>
      </c>
      <c r="V15" s="91">
        <f>'нетто 18'!V36+25</f>
        <v>9865</v>
      </c>
      <c r="W15" s="91">
        <f>'нетто 18'!W36+25</f>
        <v>11013</v>
      </c>
      <c r="X15" s="91">
        <f>'нетто 18'!X36+25</f>
        <v>11013</v>
      </c>
      <c r="Y15" s="91">
        <f>'нетто 18'!Y36+25</f>
        <v>11013</v>
      </c>
      <c r="Z15" s="91">
        <f>'нетто 18'!Z36+25</f>
        <v>9865</v>
      </c>
      <c r="AA15" s="91">
        <f>'нетто 18'!AA36+25</f>
        <v>10029</v>
      </c>
      <c r="AB15" s="91">
        <f>'нетто 18'!AB36+25</f>
        <v>10767</v>
      </c>
      <c r="AC15" s="91">
        <f>'нетто 18'!AC36+25</f>
        <v>10029</v>
      </c>
      <c r="AD15" s="91">
        <f>'нетто 18'!AD36+25</f>
        <v>10767</v>
      </c>
      <c r="AE15" s="91">
        <f>'нетто 18'!AE36+25</f>
        <v>11505</v>
      </c>
      <c r="AF15" s="91">
        <f>'нетто 18'!AF36+25</f>
        <v>12243</v>
      </c>
      <c r="AG15" s="91">
        <f>'нетто 18'!AG36+25</f>
        <v>14867</v>
      </c>
      <c r="AH15" s="91">
        <f>'нетто 18'!AH36+25</f>
        <v>17491</v>
      </c>
      <c r="AI15" s="91">
        <f>'нетто 18'!AI36+25</f>
        <v>18803</v>
      </c>
      <c r="AJ15" s="91">
        <f>'нетто 18'!AJ36+25</f>
        <v>22575</v>
      </c>
      <c r="AK15" s="91">
        <f>'нетто 18'!AK36+25</f>
        <v>37745</v>
      </c>
      <c r="AL15" s="91">
        <f>'нетто 18'!AL36+25</f>
        <v>45125</v>
      </c>
      <c r="AM15" s="91">
        <f>'нетто 18'!AM36+25</f>
        <v>41435</v>
      </c>
      <c r="AN15" s="91">
        <f>'нетто 18'!AN36+25</f>
        <v>34055</v>
      </c>
      <c r="AO15" s="91">
        <f>'нетто 18'!AO36+25</f>
        <v>30365</v>
      </c>
      <c r="AP15" s="91">
        <f>'нетто 18'!AP36+25</f>
        <v>22575</v>
      </c>
      <c r="AQ15" s="91">
        <f>'нетто 18'!AQ36+25</f>
        <v>22575</v>
      </c>
      <c r="AR15" s="91">
        <f>'нетто 18'!AR36+25</f>
        <v>18639</v>
      </c>
      <c r="AS15" s="91">
        <f>'нетто 18'!AS36+25</f>
        <v>19869</v>
      </c>
      <c r="AT15" s="91">
        <f>'нетто 18'!AT36+25</f>
        <v>18639</v>
      </c>
      <c r="AU15" s="91">
        <f>'нетто 18'!AU36+25</f>
        <v>18639</v>
      </c>
      <c r="AV15" s="91">
        <f>'нетто 18'!AV36+25</f>
        <v>19869</v>
      </c>
      <c r="AW15" s="91">
        <f>'нетто 18'!AW36+25</f>
        <v>22329</v>
      </c>
      <c r="AX15" s="91">
        <f>'нетто 18'!AX36+25</f>
        <v>22329</v>
      </c>
      <c r="AY15" s="91">
        <f>'нетто 18'!AY36+25</f>
        <v>22329</v>
      </c>
      <c r="AZ15" s="91">
        <f>'нетто 18'!AZ36+25</f>
        <v>22329</v>
      </c>
      <c r="BA15" s="91">
        <f>'нетто 18'!BA36+25</f>
        <v>22329</v>
      </c>
      <c r="BB15" s="91">
        <f>'нетто 18'!BB36+25</f>
        <v>23149</v>
      </c>
      <c r="BC15" s="91">
        <f>'нетто 18'!BC36+25</f>
        <v>24379</v>
      </c>
      <c r="BD15" s="91">
        <f>'нетто 18'!BD36+25</f>
        <v>24379</v>
      </c>
      <c r="BE15" s="91">
        <f>'нетто 18'!BE36+25</f>
        <v>23149</v>
      </c>
      <c r="BF15" s="91">
        <f>'нетто 18'!BF36+25</f>
        <v>22329</v>
      </c>
      <c r="BG15" s="91">
        <f>'нетто 18'!BG36+25</f>
        <v>19869</v>
      </c>
      <c r="BH15" s="91">
        <f>'нетто 18'!BH36+25</f>
        <v>17409</v>
      </c>
      <c r="BI15" s="91">
        <f>'нетто 18'!BI36+25</f>
        <v>17409</v>
      </c>
      <c r="BJ15" s="91">
        <f>'нетто 18'!BJ36+25</f>
        <v>17409</v>
      </c>
      <c r="BK15" s="91">
        <f>'нетто 18'!BK36+25</f>
        <v>17409</v>
      </c>
    </row>
    <row r="16" spans="1:63" s="50" customFormat="1" x14ac:dyDescent="0.2">
      <c r="A16" s="88">
        <f>A7</f>
        <v>2</v>
      </c>
      <c r="B16" s="91">
        <f>'нетто 18'!B37+25</f>
        <v>20197</v>
      </c>
      <c r="C16" s="91">
        <f>'нетто 18'!C37+25</f>
        <v>16097</v>
      </c>
      <c r="D16" s="91">
        <f>'нетто 18'!D37+25</f>
        <v>16097</v>
      </c>
      <c r="E16" s="91">
        <f>'нетто 18'!E37+25</f>
        <v>16097</v>
      </c>
      <c r="F16" s="91">
        <f>'нетто 18'!F37+25</f>
        <v>16097</v>
      </c>
      <c r="G16" s="91">
        <f>'нетто 18'!G37+25</f>
        <v>20197</v>
      </c>
      <c r="H16" s="91">
        <f>'нетто 18'!H37+25</f>
        <v>16097</v>
      </c>
      <c r="I16" s="91">
        <f>'нетто 18'!I37+25</f>
        <v>17737</v>
      </c>
      <c r="J16" s="91">
        <f>'нетто 18'!J37+25</f>
        <v>17737</v>
      </c>
      <c r="K16" s="91">
        <f>'нетто 18'!K37+25</f>
        <v>17737</v>
      </c>
      <c r="L16" s="91">
        <f>'нетто 18'!L37+25</f>
        <v>17737</v>
      </c>
      <c r="M16" s="91">
        <f>'нетто 18'!M37+25</f>
        <v>19377</v>
      </c>
      <c r="N16" s="91">
        <f>'нетто 18'!N37+25</f>
        <v>14375</v>
      </c>
      <c r="O16" s="91">
        <f>'нетто 18'!O37+25</f>
        <v>12243</v>
      </c>
      <c r="P16" s="91">
        <f>'нетто 18'!P37+25</f>
        <v>12817</v>
      </c>
      <c r="Q16" s="91">
        <f>'нетто 18'!Q37+25</f>
        <v>12243</v>
      </c>
      <c r="R16" s="91">
        <f>'нетто 18'!R37+25</f>
        <v>12817</v>
      </c>
      <c r="S16" s="91">
        <f>'нетто 18'!S37+25</f>
        <v>11669</v>
      </c>
      <c r="T16" s="91">
        <f>'нетто 18'!T37+25</f>
        <v>11095</v>
      </c>
      <c r="U16" s="91">
        <f>'нетто 18'!U37+25</f>
        <v>11669</v>
      </c>
      <c r="V16" s="91">
        <f>'нетто 18'!V37+25</f>
        <v>11095</v>
      </c>
      <c r="W16" s="91">
        <f>'нетто 18'!W37+25</f>
        <v>12243</v>
      </c>
      <c r="X16" s="91">
        <f>'нетто 18'!X37+25</f>
        <v>12243</v>
      </c>
      <c r="Y16" s="91">
        <f>'нетто 18'!Y37+25</f>
        <v>12243</v>
      </c>
      <c r="Z16" s="91">
        <f>'нетто 18'!Z37+25</f>
        <v>11095</v>
      </c>
      <c r="AA16" s="91">
        <f>'нетто 18'!AA37+25</f>
        <v>11259</v>
      </c>
      <c r="AB16" s="91">
        <f>'нетто 18'!AB37+25</f>
        <v>11997</v>
      </c>
      <c r="AC16" s="91">
        <f>'нетто 18'!AC37+25</f>
        <v>11259</v>
      </c>
      <c r="AD16" s="91">
        <f>'нетто 18'!AD37+25</f>
        <v>11997</v>
      </c>
      <c r="AE16" s="91">
        <f>'нетто 18'!AE37+25</f>
        <v>12735</v>
      </c>
      <c r="AF16" s="91">
        <f>'нетто 18'!AF37+25</f>
        <v>13473</v>
      </c>
      <c r="AG16" s="91">
        <f>'нетто 18'!AG37+25</f>
        <v>16097</v>
      </c>
      <c r="AH16" s="91">
        <f>'нетто 18'!AH37+25</f>
        <v>18721</v>
      </c>
      <c r="AI16" s="91">
        <f>'нетто 18'!AI37+25</f>
        <v>20033</v>
      </c>
      <c r="AJ16" s="91">
        <f>'нетто 18'!AJ37+25</f>
        <v>24215</v>
      </c>
      <c r="AK16" s="91">
        <f>'нетто 18'!AK37+25</f>
        <v>39385</v>
      </c>
      <c r="AL16" s="91">
        <f>'нетто 18'!AL37+25</f>
        <v>46765</v>
      </c>
      <c r="AM16" s="91">
        <f>'нетто 18'!AM37+25</f>
        <v>43075</v>
      </c>
      <c r="AN16" s="91">
        <f>'нетто 18'!AN37+25</f>
        <v>35695</v>
      </c>
      <c r="AO16" s="91">
        <f>'нетто 18'!AO37+25</f>
        <v>32005</v>
      </c>
      <c r="AP16" s="91">
        <f>'нетто 18'!AP37+25</f>
        <v>24215</v>
      </c>
      <c r="AQ16" s="91">
        <f>'нетто 18'!AQ37+25</f>
        <v>24215</v>
      </c>
      <c r="AR16" s="91">
        <f>'нетто 18'!AR37+25</f>
        <v>20033</v>
      </c>
      <c r="AS16" s="91">
        <f>'нетто 18'!AS37+25</f>
        <v>21263</v>
      </c>
      <c r="AT16" s="91">
        <f>'нетто 18'!AT37+25</f>
        <v>20033</v>
      </c>
      <c r="AU16" s="91">
        <f>'нетто 18'!AU37+25</f>
        <v>20033</v>
      </c>
      <c r="AV16" s="91">
        <f>'нетто 18'!AV37+25</f>
        <v>21263</v>
      </c>
      <c r="AW16" s="91">
        <f>'нетто 18'!AW37+25</f>
        <v>23723</v>
      </c>
      <c r="AX16" s="91">
        <f>'нетто 18'!AX37+25</f>
        <v>23723</v>
      </c>
      <c r="AY16" s="91">
        <f>'нетто 18'!AY37+25</f>
        <v>23723</v>
      </c>
      <c r="AZ16" s="91">
        <f>'нетто 18'!AZ37+25</f>
        <v>23723</v>
      </c>
      <c r="BA16" s="91">
        <f>'нетто 18'!BA37+25</f>
        <v>23723</v>
      </c>
      <c r="BB16" s="91">
        <f>'нетто 18'!BB37+25</f>
        <v>24543</v>
      </c>
      <c r="BC16" s="91">
        <f>'нетто 18'!BC37+25</f>
        <v>25773</v>
      </c>
      <c r="BD16" s="91">
        <f>'нетто 18'!BD37+25</f>
        <v>25773</v>
      </c>
      <c r="BE16" s="91">
        <f>'нетто 18'!BE37+25</f>
        <v>24543</v>
      </c>
      <c r="BF16" s="91">
        <f>'нетто 18'!BF37+25</f>
        <v>23723</v>
      </c>
      <c r="BG16" s="91">
        <f>'нетто 18'!BG37+25</f>
        <v>21263</v>
      </c>
      <c r="BH16" s="91">
        <f>'нетто 18'!BH37+25</f>
        <v>18803</v>
      </c>
      <c r="BI16" s="91">
        <f>'нетто 18'!BI37+25</f>
        <v>18803</v>
      </c>
      <c r="BJ16" s="91">
        <f>'нетто 18'!BJ37+25</f>
        <v>18803</v>
      </c>
      <c r="BK16" s="91">
        <f>'нетто 18'!BK37+25</f>
        <v>18803</v>
      </c>
    </row>
    <row r="17" spans="1:63" s="50" customFormat="1" x14ac:dyDescent="0.2">
      <c r="A17" s="42" t="s">
        <v>86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row>
    <row r="18" spans="1:63" s="50" customFormat="1" x14ac:dyDescent="0.2">
      <c r="A18" s="88">
        <f>A6</f>
        <v>1</v>
      </c>
      <c r="B18" s="91">
        <f>'нетто 18'!B39+25</f>
        <v>32497</v>
      </c>
      <c r="C18" s="91">
        <f>'нетто 18'!C39+25</f>
        <v>28397</v>
      </c>
      <c r="D18" s="91">
        <f>'нетто 18'!D39+25</f>
        <v>28397</v>
      </c>
      <c r="E18" s="91">
        <f>'нетто 18'!E39+25</f>
        <v>28397</v>
      </c>
      <c r="F18" s="91">
        <f>'нетто 18'!F39+25</f>
        <v>28397</v>
      </c>
      <c r="G18" s="91">
        <f>'нетто 18'!G39+25</f>
        <v>32497</v>
      </c>
      <c r="H18" s="91">
        <f>'нетто 18'!H39+25</f>
        <v>28397</v>
      </c>
      <c r="I18" s="91">
        <f>'нетто 18'!I39+25</f>
        <v>30037</v>
      </c>
      <c r="J18" s="91">
        <f>'нетто 18'!J39+25</f>
        <v>30037</v>
      </c>
      <c r="K18" s="91">
        <f>'нетто 18'!K39+25</f>
        <v>30037</v>
      </c>
      <c r="L18" s="91">
        <f>'нетто 18'!L39+25</f>
        <v>30037</v>
      </c>
      <c r="M18" s="91">
        <f>'нетто 18'!M39+25</f>
        <v>31677</v>
      </c>
      <c r="N18" s="91">
        <f>'нетто 18'!N39+25</f>
        <v>26675</v>
      </c>
      <c r="O18" s="91">
        <f>'нетто 18'!O39+25</f>
        <v>24543</v>
      </c>
      <c r="P18" s="91">
        <f>'нетто 18'!P39+25</f>
        <v>25117</v>
      </c>
      <c r="Q18" s="91">
        <f>'нетто 18'!Q39+25</f>
        <v>24543</v>
      </c>
      <c r="R18" s="91">
        <f>'нетто 18'!R39+25</f>
        <v>25117</v>
      </c>
      <c r="S18" s="91">
        <f>'нетто 18'!S39+25</f>
        <v>23969</v>
      </c>
      <c r="T18" s="91">
        <f>'нетто 18'!T39+25</f>
        <v>23395</v>
      </c>
      <c r="U18" s="91">
        <f>'нетто 18'!U39+25</f>
        <v>23969</v>
      </c>
      <c r="V18" s="91">
        <f>'нетто 18'!V39+25</f>
        <v>23395</v>
      </c>
      <c r="W18" s="91">
        <f>'нетто 18'!W39+25</f>
        <v>24543</v>
      </c>
      <c r="X18" s="91">
        <f>'нетто 18'!X39+25</f>
        <v>24543</v>
      </c>
      <c r="Y18" s="91">
        <f>'нетто 18'!Y39+25</f>
        <v>24543</v>
      </c>
      <c r="Z18" s="91">
        <f>'нетто 18'!Z39+25</f>
        <v>23395</v>
      </c>
      <c r="AA18" s="91">
        <f>'нетто 18'!AA39+25</f>
        <v>27659</v>
      </c>
      <c r="AB18" s="91">
        <f>'нетто 18'!AB39+25</f>
        <v>28397</v>
      </c>
      <c r="AC18" s="91">
        <f>'нетто 18'!AC39+25</f>
        <v>27659</v>
      </c>
      <c r="AD18" s="91">
        <f>'нетто 18'!AD39+25</f>
        <v>28397</v>
      </c>
      <c r="AE18" s="91">
        <f>'нетто 18'!AE39+25</f>
        <v>29135</v>
      </c>
      <c r="AF18" s="91">
        <f>'нетто 18'!AF39+25</f>
        <v>29873</v>
      </c>
      <c r="AG18" s="91">
        <f>'нетто 18'!AG39+25</f>
        <v>32497</v>
      </c>
      <c r="AH18" s="91">
        <f>'нетто 18'!AH39+25</f>
        <v>35121</v>
      </c>
      <c r="AI18" s="91">
        <f>'нетто 18'!AI39+25</f>
        <v>36433</v>
      </c>
      <c r="AJ18" s="91">
        <f>'нетто 18'!AJ39+25</f>
        <v>38975</v>
      </c>
      <c r="AK18" s="91">
        <f>'нетто 18'!AK39+25</f>
        <v>54145</v>
      </c>
      <c r="AL18" s="91">
        <f>'нетто 18'!AL39+25</f>
        <v>61525</v>
      </c>
      <c r="AM18" s="91">
        <f>'нетто 18'!AM39+25</f>
        <v>57835</v>
      </c>
      <c r="AN18" s="91">
        <f>'нетто 18'!AN39+25</f>
        <v>50455</v>
      </c>
      <c r="AO18" s="91">
        <f>'нетто 18'!AO39+25</f>
        <v>46765</v>
      </c>
      <c r="AP18" s="91">
        <f>'нетто 18'!AP39+25</f>
        <v>38975</v>
      </c>
      <c r="AQ18" s="91">
        <f>'нетто 18'!AQ39+25</f>
        <v>38975</v>
      </c>
      <c r="AR18" s="91">
        <f>'нетто 18'!AR39+25</f>
        <v>35285</v>
      </c>
      <c r="AS18" s="91">
        <f>'нетто 18'!AS39+25</f>
        <v>36515</v>
      </c>
      <c r="AT18" s="91">
        <f>'нетто 18'!AT39+25</f>
        <v>35285</v>
      </c>
      <c r="AU18" s="91">
        <f>'нетто 18'!AU39+25</f>
        <v>35285</v>
      </c>
      <c r="AV18" s="91">
        <f>'нетто 18'!AV39+25</f>
        <v>36515</v>
      </c>
      <c r="AW18" s="91">
        <f>'нетто 18'!AW39+25</f>
        <v>38975</v>
      </c>
      <c r="AX18" s="91">
        <f>'нетто 18'!AX39+25</f>
        <v>38975</v>
      </c>
      <c r="AY18" s="91">
        <f>'нетто 18'!AY39+25</f>
        <v>38975</v>
      </c>
      <c r="AZ18" s="91">
        <f>'нетто 18'!AZ39+25</f>
        <v>38975</v>
      </c>
      <c r="BA18" s="91">
        <f>'нетто 18'!BA39+25</f>
        <v>38975</v>
      </c>
      <c r="BB18" s="91">
        <f>'нетто 18'!BB39+25</f>
        <v>39795</v>
      </c>
      <c r="BC18" s="91">
        <f>'нетто 18'!BC39+25</f>
        <v>41025</v>
      </c>
      <c r="BD18" s="91">
        <f>'нетто 18'!BD39+25</f>
        <v>41025</v>
      </c>
      <c r="BE18" s="91">
        <f>'нетто 18'!BE39+25</f>
        <v>39795</v>
      </c>
      <c r="BF18" s="91">
        <f>'нетто 18'!BF39+25</f>
        <v>38975</v>
      </c>
      <c r="BG18" s="91">
        <f>'нетто 18'!BG39+25</f>
        <v>36515</v>
      </c>
      <c r="BH18" s="91">
        <f>'нетто 18'!BH39+25</f>
        <v>34055</v>
      </c>
      <c r="BI18" s="91">
        <f>'нетто 18'!BI39+25</f>
        <v>34055</v>
      </c>
      <c r="BJ18" s="91">
        <f>'нетто 18'!BJ39+25</f>
        <v>34055</v>
      </c>
      <c r="BK18" s="91">
        <f>'нетто 18'!BK39+25</f>
        <v>34055</v>
      </c>
    </row>
    <row r="19" spans="1:63" s="50" customFormat="1" x14ac:dyDescent="0.2">
      <c r="A19" s="88">
        <f>A7</f>
        <v>2</v>
      </c>
      <c r="B19" s="91">
        <f>'нетто 18'!B40+25</f>
        <v>33727</v>
      </c>
      <c r="C19" s="91">
        <f>'нетто 18'!C40+25</f>
        <v>29627</v>
      </c>
      <c r="D19" s="91">
        <f>'нетто 18'!D40+25</f>
        <v>29627</v>
      </c>
      <c r="E19" s="91">
        <f>'нетто 18'!E40+25</f>
        <v>29627</v>
      </c>
      <c r="F19" s="91">
        <f>'нетто 18'!F40+25</f>
        <v>29627</v>
      </c>
      <c r="G19" s="91">
        <f>'нетто 18'!G40+25</f>
        <v>33727</v>
      </c>
      <c r="H19" s="91">
        <f>'нетто 18'!H40+25</f>
        <v>29627</v>
      </c>
      <c r="I19" s="91">
        <f>'нетто 18'!I40+25</f>
        <v>31267</v>
      </c>
      <c r="J19" s="91">
        <f>'нетто 18'!J40+25</f>
        <v>31267</v>
      </c>
      <c r="K19" s="91">
        <f>'нетто 18'!K40+25</f>
        <v>31267</v>
      </c>
      <c r="L19" s="91">
        <f>'нетто 18'!L40+25</f>
        <v>31267</v>
      </c>
      <c r="M19" s="91">
        <f>'нетто 18'!M40+25</f>
        <v>32907</v>
      </c>
      <c r="N19" s="91">
        <f>'нетто 18'!N40+25</f>
        <v>27905</v>
      </c>
      <c r="O19" s="91">
        <f>'нетто 18'!O40+25</f>
        <v>25773</v>
      </c>
      <c r="P19" s="91">
        <f>'нетто 18'!P40+25</f>
        <v>26347</v>
      </c>
      <c r="Q19" s="91">
        <f>'нетто 18'!Q40+25</f>
        <v>25773</v>
      </c>
      <c r="R19" s="91">
        <f>'нетто 18'!R40+25</f>
        <v>26347</v>
      </c>
      <c r="S19" s="91">
        <f>'нетто 18'!S40+25</f>
        <v>25199</v>
      </c>
      <c r="T19" s="91">
        <f>'нетто 18'!T40+25</f>
        <v>24625</v>
      </c>
      <c r="U19" s="91">
        <f>'нетто 18'!U40+25</f>
        <v>25199</v>
      </c>
      <c r="V19" s="91">
        <f>'нетто 18'!V40+25</f>
        <v>24625</v>
      </c>
      <c r="W19" s="91">
        <f>'нетто 18'!W40+25</f>
        <v>25773</v>
      </c>
      <c r="X19" s="91">
        <f>'нетто 18'!X40+25</f>
        <v>25773</v>
      </c>
      <c r="Y19" s="91">
        <f>'нетто 18'!Y40+25</f>
        <v>25773</v>
      </c>
      <c r="Z19" s="91">
        <f>'нетто 18'!Z40+25</f>
        <v>24625</v>
      </c>
      <c r="AA19" s="91">
        <f>'нетто 18'!AA40+25</f>
        <v>28889</v>
      </c>
      <c r="AB19" s="91">
        <f>'нетто 18'!AB40+25</f>
        <v>29627</v>
      </c>
      <c r="AC19" s="91">
        <f>'нетто 18'!AC40+25</f>
        <v>28889</v>
      </c>
      <c r="AD19" s="91">
        <f>'нетто 18'!AD40+25</f>
        <v>29627</v>
      </c>
      <c r="AE19" s="91">
        <f>'нетто 18'!AE40+25</f>
        <v>30365</v>
      </c>
      <c r="AF19" s="91">
        <f>'нетто 18'!AF40+25</f>
        <v>31103</v>
      </c>
      <c r="AG19" s="91">
        <f>'нетто 18'!AG40+25</f>
        <v>33727</v>
      </c>
      <c r="AH19" s="91">
        <f>'нетто 18'!AH40+25</f>
        <v>36351</v>
      </c>
      <c r="AI19" s="91">
        <f>'нетто 18'!AI40+25</f>
        <v>37663</v>
      </c>
      <c r="AJ19" s="91">
        <f>'нетто 18'!AJ40+25</f>
        <v>40615</v>
      </c>
      <c r="AK19" s="91">
        <f>'нетто 18'!AK40+25</f>
        <v>55785</v>
      </c>
      <c r="AL19" s="91">
        <f>'нетто 18'!AL40+25</f>
        <v>63165</v>
      </c>
      <c r="AM19" s="91">
        <f>'нетто 18'!AM40+25</f>
        <v>59475</v>
      </c>
      <c r="AN19" s="91">
        <f>'нетто 18'!AN40+25</f>
        <v>52095</v>
      </c>
      <c r="AO19" s="91">
        <f>'нетто 18'!AO40+25</f>
        <v>48405</v>
      </c>
      <c r="AP19" s="91">
        <f>'нетто 18'!AP40+25</f>
        <v>40615</v>
      </c>
      <c r="AQ19" s="91">
        <f>'нетто 18'!AQ40+25</f>
        <v>40615</v>
      </c>
      <c r="AR19" s="91">
        <f>'нетто 18'!AR40+25</f>
        <v>36679</v>
      </c>
      <c r="AS19" s="91">
        <f>'нетто 18'!AS40+25</f>
        <v>37909</v>
      </c>
      <c r="AT19" s="91">
        <f>'нетто 18'!AT40+25</f>
        <v>36679</v>
      </c>
      <c r="AU19" s="91">
        <f>'нетто 18'!AU40+25</f>
        <v>36679</v>
      </c>
      <c r="AV19" s="91">
        <f>'нетто 18'!AV40+25</f>
        <v>37909</v>
      </c>
      <c r="AW19" s="91">
        <f>'нетто 18'!AW40+25</f>
        <v>40369</v>
      </c>
      <c r="AX19" s="91">
        <f>'нетто 18'!AX40+25</f>
        <v>40369</v>
      </c>
      <c r="AY19" s="91">
        <f>'нетто 18'!AY40+25</f>
        <v>40369</v>
      </c>
      <c r="AZ19" s="91">
        <f>'нетто 18'!AZ40+25</f>
        <v>40369</v>
      </c>
      <c r="BA19" s="91">
        <f>'нетто 18'!BA40+25</f>
        <v>40369</v>
      </c>
      <c r="BB19" s="91">
        <f>'нетто 18'!BB40+25</f>
        <v>41189</v>
      </c>
      <c r="BC19" s="91">
        <f>'нетто 18'!BC40+25</f>
        <v>42419</v>
      </c>
      <c r="BD19" s="91">
        <f>'нетто 18'!BD40+25</f>
        <v>42419</v>
      </c>
      <c r="BE19" s="91">
        <f>'нетто 18'!BE40+25</f>
        <v>41189</v>
      </c>
      <c r="BF19" s="91">
        <f>'нетто 18'!BF40+25</f>
        <v>40369</v>
      </c>
      <c r="BG19" s="91">
        <f>'нетто 18'!BG40+25</f>
        <v>37909</v>
      </c>
      <c r="BH19" s="91">
        <f>'нетто 18'!BH40+25</f>
        <v>35449</v>
      </c>
      <c r="BI19" s="91">
        <f>'нетто 18'!BI40+25</f>
        <v>35449</v>
      </c>
      <c r="BJ19" s="91">
        <f>'нетто 18'!BJ40+25</f>
        <v>35449</v>
      </c>
      <c r="BK19" s="91">
        <f>'нетто 18'!BK40+25</f>
        <v>35449</v>
      </c>
    </row>
    <row r="20" spans="1:63" s="50" customFormat="1" x14ac:dyDescent="0.2">
      <c r="A20" s="42" t="s">
        <v>87</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row>
    <row r="21" spans="1:63" s="50" customFormat="1" x14ac:dyDescent="0.2">
      <c r="A21" s="88" t="s">
        <v>88</v>
      </c>
      <c r="B21" s="91">
        <f>'нетто 18'!B42+25</f>
        <v>54227</v>
      </c>
      <c r="C21" s="91">
        <f>'нетто 18'!C42+25</f>
        <v>50127</v>
      </c>
      <c r="D21" s="91">
        <f>'нетто 18'!D42+25</f>
        <v>50127</v>
      </c>
      <c r="E21" s="91">
        <f>'нетто 18'!E42+25</f>
        <v>50127</v>
      </c>
      <c r="F21" s="91">
        <f>'нетто 18'!F42+25</f>
        <v>50127</v>
      </c>
      <c r="G21" s="91">
        <f>'нетто 18'!G42+25</f>
        <v>54227</v>
      </c>
      <c r="H21" s="91">
        <f>'нетто 18'!H42+25</f>
        <v>50127</v>
      </c>
      <c r="I21" s="91">
        <f>'нетто 18'!I42+25</f>
        <v>51767</v>
      </c>
      <c r="J21" s="91">
        <f>'нетто 18'!J42+25</f>
        <v>51767</v>
      </c>
      <c r="K21" s="91">
        <f>'нетто 18'!K42+25</f>
        <v>51767</v>
      </c>
      <c r="L21" s="91">
        <f>'нетто 18'!L42+25</f>
        <v>51767</v>
      </c>
      <c r="M21" s="91">
        <f>'нетто 18'!M42+25</f>
        <v>53407</v>
      </c>
      <c r="N21" s="91">
        <f>'нетто 18'!N42+25</f>
        <v>48405</v>
      </c>
      <c r="O21" s="91">
        <f>'нетто 18'!O42+25</f>
        <v>46273</v>
      </c>
      <c r="P21" s="91">
        <f>'нетто 18'!P42+25</f>
        <v>46847</v>
      </c>
      <c r="Q21" s="91">
        <f>'нетто 18'!Q42+25</f>
        <v>46273</v>
      </c>
      <c r="R21" s="91">
        <f>'нетто 18'!R42+25</f>
        <v>46847</v>
      </c>
      <c r="S21" s="91">
        <f>'нетто 18'!S42+25</f>
        <v>45699</v>
      </c>
      <c r="T21" s="91">
        <f>'нетто 18'!T42+25</f>
        <v>45125</v>
      </c>
      <c r="U21" s="91">
        <f>'нетто 18'!U42+25</f>
        <v>45699</v>
      </c>
      <c r="V21" s="91">
        <f>'нетто 18'!V42+25</f>
        <v>45125</v>
      </c>
      <c r="W21" s="91">
        <f>'нетто 18'!W42+25</f>
        <v>46273</v>
      </c>
      <c r="X21" s="91">
        <f>'нетто 18'!X42+25</f>
        <v>46273</v>
      </c>
      <c r="Y21" s="91">
        <f>'нетто 18'!Y42+25</f>
        <v>46273</v>
      </c>
      <c r="Z21" s="91">
        <f>'нетто 18'!Z42+25</f>
        <v>45125</v>
      </c>
      <c r="AA21" s="91">
        <f>'нетто 18'!AA42+25</f>
        <v>57589</v>
      </c>
      <c r="AB21" s="91">
        <f>'нетто 18'!AB42+25</f>
        <v>58327</v>
      </c>
      <c r="AC21" s="91">
        <f>'нетто 18'!AC42+25</f>
        <v>57589</v>
      </c>
      <c r="AD21" s="91">
        <f>'нетто 18'!AD42+25</f>
        <v>58327</v>
      </c>
      <c r="AE21" s="91">
        <f>'нетто 18'!AE42+25</f>
        <v>59065</v>
      </c>
      <c r="AF21" s="91">
        <f>'нетто 18'!AF42+25</f>
        <v>59803</v>
      </c>
      <c r="AG21" s="91">
        <f>'нетто 18'!AG42+25</f>
        <v>62427</v>
      </c>
      <c r="AH21" s="91">
        <f>'нетто 18'!AH42+25</f>
        <v>65051</v>
      </c>
      <c r="AI21" s="91">
        <f>'нетто 18'!AI42+25</f>
        <v>66363</v>
      </c>
      <c r="AJ21" s="91">
        <f>'нетто 18'!AJ42+25</f>
        <v>85715</v>
      </c>
      <c r="AK21" s="91">
        <f>'нетто 18'!AK42+25</f>
        <v>100885</v>
      </c>
      <c r="AL21" s="91">
        <f>'нетто 18'!AL42+25</f>
        <v>108265</v>
      </c>
      <c r="AM21" s="91">
        <f>'нетто 18'!AM42+25</f>
        <v>104575</v>
      </c>
      <c r="AN21" s="91">
        <f>'нетто 18'!AN42+25</f>
        <v>97195</v>
      </c>
      <c r="AO21" s="91">
        <f>'нетто 18'!AO42+25</f>
        <v>93505</v>
      </c>
      <c r="AP21" s="91">
        <f>'нетто 18'!AP42+25</f>
        <v>85715</v>
      </c>
      <c r="AQ21" s="91">
        <f>'нетто 18'!AQ42+25</f>
        <v>85715</v>
      </c>
      <c r="AR21" s="91">
        <f>'нетто 18'!AR42+25</f>
        <v>61279</v>
      </c>
      <c r="AS21" s="91">
        <f>'нетто 18'!AS42+25</f>
        <v>62509</v>
      </c>
      <c r="AT21" s="91">
        <f>'нетто 18'!AT42+25</f>
        <v>61279</v>
      </c>
      <c r="AU21" s="91">
        <f>'нетто 18'!AU42+25</f>
        <v>61279</v>
      </c>
      <c r="AV21" s="91">
        <f>'нетто 18'!AV42+25</f>
        <v>62509</v>
      </c>
      <c r="AW21" s="91">
        <f>'нетто 18'!AW42+25</f>
        <v>73169</v>
      </c>
      <c r="AX21" s="91">
        <f>'нетто 18'!AX42+25</f>
        <v>73169</v>
      </c>
      <c r="AY21" s="91">
        <f>'нетто 18'!AY42+25</f>
        <v>73169</v>
      </c>
      <c r="AZ21" s="91">
        <f>'нетто 18'!AZ42+25</f>
        <v>73169</v>
      </c>
      <c r="BA21" s="91">
        <f>'нетто 18'!BA42+25</f>
        <v>73169</v>
      </c>
      <c r="BB21" s="91">
        <f>'нетто 18'!BB42+25</f>
        <v>73989</v>
      </c>
      <c r="BC21" s="91">
        <f>'нетто 18'!BC42+25</f>
        <v>75219</v>
      </c>
      <c r="BD21" s="91">
        <f>'нетто 18'!BD42+25</f>
        <v>75219</v>
      </c>
      <c r="BE21" s="91">
        <f>'нетто 18'!BE42+25</f>
        <v>73989</v>
      </c>
      <c r="BF21" s="91">
        <f>'нетто 18'!BF42+25</f>
        <v>73169</v>
      </c>
      <c r="BG21" s="91">
        <f>'нетто 18'!BG42+25</f>
        <v>62509</v>
      </c>
      <c r="BH21" s="91">
        <f>'нетто 18'!BH42+25</f>
        <v>60049</v>
      </c>
      <c r="BI21" s="91">
        <f>'нетто 18'!BI42+25</f>
        <v>60049</v>
      </c>
      <c r="BJ21" s="91">
        <f>'нетто 18'!BJ42+25</f>
        <v>60049</v>
      </c>
      <c r="BK21" s="91">
        <f>'нетто 18'!BK42+25</f>
        <v>60049</v>
      </c>
    </row>
    <row r="22" spans="1:63" s="50" customFormat="1" x14ac:dyDescent="0.2">
      <c r="A22" s="185" t="s">
        <v>229</v>
      </c>
    </row>
    <row r="23" spans="1:63" s="50" customFormat="1" ht="12.75" hidden="1" thickBot="1" x14ac:dyDescent="0.25">
      <c r="A23" s="169" t="s">
        <v>187</v>
      </c>
    </row>
    <row r="24" spans="1:63" s="50" customFormat="1" ht="12.75" hidden="1" x14ac:dyDescent="0.2">
      <c r="A24" s="167" t="s">
        <v>186</v>
      </c>
    </row>
    <row r="25" spans="1:63" s="50" customFormat="1" hidden="1" x14ac:dyDescent="0.2">
      <c r="A25" s="48"/>
    </row>
    <row r="26" spans="1:63" s="50" customFormat="1" hidden="1" x14ac:dyDescent="0.2">
      <c r="A26" s="170" t="s">
        <v>188</v>
      </c>
    </row>
    <row r="27" spans="1:63" ht="25.5" hidden="1" x14ac:dyDescent="0.2">
      <c r="A27" s="168" t="s">
        <v>189</v>
      </c>
    </row>
    <row r="28" spans="1:63" hidden="1" x14ac:dyDescent="0.2">
      <c r="A28" s="170" t="s">
        <v>190</v>
      </c>
    </row>
    <row r="29" spans="1:63" x14ac:dyDescent="0.2">
      <c r="A29" s="171"/>
    </row>
    <row r="30" spans="1:63" x14ac:dyDescent="0.2">
      <c r="A30" s="71" t="s">
        <v>66</v>
      </c>
    </row>
    <row r="31" spans="1:63" x14ac:dyDescent="0.2">
      <c r="A31" s="63" t="s">
        <v>78</v>
      </c>
    </row>
    <row r="32" spans="1:63"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65" t="s">
        <v>164</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73" t="s">
        <v>270</v>
      </c>
    </row>
  </sheetData>
  <mergeCells count="1">
    <mergeCell ref="A1:A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2"/>
  <sheetViews>
    <sheetView topLeftCell="AM11" zoomScale="90" zoomScaleNormal="90" workbookViewId="0">
      <selection activeCell="B4" sqref="B4:BK42"/>
    </sheetView>
  </sheetViews>
  <sheetFormatPr defaultColWidth="9" defaultRowHeight="12" x14ac:dyDescent="0.2"/>
  <cols>
    <col min="1" max="1" width="84.5703125" style="48" customWidth="1"/>
    <col min="2" max="16384" width="9" style="48"/>
  </cols>
  <sheetData>
    <row r="1" spans="1:63" s="51" customFormat="1" ht="12" customHeight="1" x14ac:dyDescent="0.2">
      <c r="A1" s="209" t="s">
        <v>82</v>
      </c>
    </row>
    <row r="2" spans="1:63" s="51" customFormat="1" ht="12" customHeight="1" x14ac:dyDescent="0.2">
      <c r="A2" s="209"/>
    </row>
    <row r="3" spans="1:63" s="51" customFormat="1" x14ac:dyDescent="0.2">
      <c r="A3" s="97" t="s">
        <v>91</v>
      </c>
    </row>
    <row r="4" spans="1:63" s="52" customFormat="1" ht="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c r="AA4" s="138">
        <f>'C завтраками| Bed and breakfast'!AA4</f>
        <v>45627</v>
      </c>
      <c r="AB4" s="138">
        <f>'C завтраками| Bed and breakfast'!AB4</f>
        <v>45633</v>
      </c>
      <c r="AC4" s="138">
        <f>'C завтраками| Bed and breakfast'!AC4</f>
        <v>45634</v>
      </c>
      <c r="AD4" s="138">
        <f>'C завтраками| Bed and breakfast'!AD4</f>
        <v>45639</v>
      </c>
      <c r="AE4" s="138">
        <f>'C завтраками| Bed and breakfast'!AE4</f>
        <v>45642</v>
      </c>
      <c r="AF4" s="138">
        <f>'C завтраками| Bed and breakfast'!AF4</f>
        <v>45647</v>
      </c>
      <c r="AG4" s="138">
        <f>'C завтраками| Bed and breakfast'!AG4</f>
        <v>45650</v>
      </c>
      <c r="AH4" s="138">
        <f>'C завтраками| Bed and breakfast'!AH4</f>
        <v>45653</v>
      </c>
      <c r="AI4" s="138">
        <f>'C завтраками| Bed and breakfast'!AI4</f>
        <v>45654</v>
      </c>
      <c r="AJ4" s="138">
        <f>'C завтраками| Bed and breakfast'!AJ4</f>
        <v>45655</v>
      </c>
      <c r="AK4" s="138">
        <f>'C завтраками| Bed and breakfast'!AK4</f>
        <v>45656</v>
      </c>
      <c r="AL4" s="138">
        <f>'C завтраками| Bed and breakfast'!AL4</f>
        <v>45657</v>
      </c>
      <c r="AM4" s="138">
        <f>'C завтраками| Bed and breakfast'!AM4</f>
        <v>45659</v>
      </c>
      <c r="AN4" s="138">
        <f>'C завтраками| Bed and breakfast'!AN4</f>
        <v>45661</v>
      </c>
      <c r="AO4" s="138">
        <f>'C завтраками| Bed and breakfast'!AO4</f>
        <v>45662</v>
      </c>
      <c r="AP4" s="138">
        <f>'C завтраками| Bed and breakfast'!AP4</f>
        <v>45664</v>
      </c>
      <c r="AQ4" s="138">
        <f>'C завтраками| Bed and breakfast'!AQ4</f>
        <v>45665</v>
      </c>
      <c r="AR4" s="138">
        <f>'C завтраками| Bed and breakfast'!AR4</f>
        <v>45666</v>
      </c>
      <c r="AS4" s="138">
        <f>'C завтраками| Bed and breakfast'!AS4</f>
        <v>45674</v>
      </c>
      <c r="AT4" s="138">
        <f>'C завтраками| Bed and breakfast'!AT4</f>
        <v>45677</v>
      </c>
      <c r="AU4" s="138">
        <f>'C завтраками| Bed and breakfast'!AU4</f>
        <v>45680</v>
      </c>
      <c r="AV4" s="138">
        <f>'C завтраками| Bed and breakfast'!AV4</f>
        <v>45683</v>
      </c>
      <c r="AW4" s="138">
        <f>'C завтраками| Bed and breakfast'!AW4</f>
        <v>45688</v>
      </c>
      <c r="AX4" s="138">
        <f>'C завтраками| Bed and breakfast'!AX4</f>
        <v>45689</v>
      </c>
      <c r="AY4" s="138">
        <f>'C завтраками| Bed and breakfast'!AY4</f>
        <v>45695</v>
      </c>
      <c r="AZ4" s="138">
        <f>'C завтраками| Bed and breakfast'!AZ4</f>
        <v>45697</v>
      </c>
      <c r="BA4" s="138">
        <f>'C завтраками| Bed and breakfast'!BA4</f>
        <v>45701</v>
      </c>
      <c r="BB4" s="138">
        <f>'C завтраками| Bed and breakfast'!BB4</f>
        <v>45703</v>
      </c>
      <c r="BC4" s="138">
        <f>'C завтраками| Bed and breakfast'!BC4</f>
        <v>45705</v>
      </c>
      <c r="BD4" s="138">
        <f>'C завтраками| Bed and breakfast'!BD4</f>
        <v>45709</v>
      </c>
      <c r="BE4" s="138">
        <f>'C завтраками| Bed and breakfast'!BE4</f>
        <v>45712</v>
      </c>
      <c r="BF4" s="138">
        <f>'C завтраками| Bed and breakfast'!BF4</f>
        <v>45713</v>
      </c>
      <c r="BG4" s="138">
        <f>'C завтраками| Bed and breakfast'!BG4</f>
        <v>45717</v>
      </c>
      <c r="BH4" s="138">
        <f>'C завтраками| Bed and breakfast'!BH4</f>
        <v>45718</v>
      </c>
      <c r="BI4" s="138">
        <f>'C завтраками| Bed and breakfast'!BI4</f>
        <v>45727</v>
      </c>
      <c r="BJ4" s="138">
        <f>'C завтраками| Bed and breakfast'!BJ4</f>
        <v>45732</v>
      </c>
      <c r="BK4" s="138">
        <f>'C завтраками| Bed and breakfast'!BK4</f>
        <v>45739</v>
      </c>
    </row>
    <row r="5" spans="1:63" s="53" customFormat="1" ht="22.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c r="AA5" s="138">
        <f>'C завтраками| Bed and breakfast'!AA5</f>
        <v>45632</v>
      </c>
      <c r="AB5" s="138">
        <f>'C завтраками| Bed and breakfast'!AB5</f>
        <v>45633</v>
      </c>
      <c r="AC5" s="138">
        <f>'C завтраками| Bed and breakfast'!AC5</f>
        <v>45638</v>
      </c>
      <c r="AD5" s="138">
        <f>'C завтраками| Bed and breakfast'!AD5</f>
        <v>45641</v>
      </c>
      <c r="AE5" s="138">
        <f>'C завтраками| Bed and breakfast'!AE5</f>
        <v>45646</v>
      </c>
      <c r="AF5" s="138">
        <f>'C завтраками| Bed and breakfast'!AF5</f>
        <v>45649</v>
      </c>
      <c r="AG5" s="138">
        <f>'C завтраками| Bed and breakfast'!AG5</f>
        <v>45652</v>
      </c>
      <c r="AH5" s="138">
        <f>'C завтраками| Bed and breakfast'!AH5</f>
        <v>45653</v>
      </c>
      <c r="AI5" s="138">
        <f>'C завтраками| Bed and breakfast'!AI5</f>
        <v>45654</v>
      </c>
      <c r="AJ5" s="138">
        <f>'C завтраками| Bed and breakfast'!AJ5</f>
        <v>45655</v>
      </c>
      <c r="AK5" s="138">
        <f>'C завтраками| Bed and breakfast'!AK5</f>
        <v>45656</v>
      </c>
      <c r="AL5" s="138">
        <f>'C завтраками| Bed and breakfast'!AL5</f>
        <v>45658</v>
      </c>
      <c r="AM5" s="138">
        <f>'C завтраками| Bed and breakfast'!AM5</f>
        <v>45660</v>
      </c>
      <c r="AN5" s="138">
        <f>'C завтраками| Bed and breakfast'!AN5</f>
        <v>45661</v>
      </c>
      <c r="AO5" s="138">
        <f>'C завтраками| Bed and breakfast'!AO5</f>
        <v>45663</v>
      </c>
      <c r="AP5" s="138">
        <f>'C завтраками| Bed and breakfast'!AP5</f>
        <v>45664</v>
      </c>
      <c r="AQ5" s="138">
        <f>'C завтраками| Bed and breakfast'!AQ5</f>
        <v>45665</v>
      </c>
      <c r="AR5" s="138">
        <f>'C завтраками| Bed and breakfast'!AR5</f>
        <v>45673</v>
      </c>
      <c r="AS5" s="138">
        <f>'C завтраками| Bed and breakfast'!AS5</f>
        <v>45676</v>
      </c>
      <c r="AT5" s="138">
        <f>'C завтраками| Bed and breakfast'!AT5</f>
        <v>45679</v>
      </c>
      <c r="AU5" s="138">
        <f>'C завтраками| Bed and breakfast'!AU5</f>
        <v>45682</v>
      </c>
      <c r="AV5" s="138">
        <f>'C завтраками| Bed and breakfast'!AV5</f>
        <v>45687</v>
      </c>
      <c r="AW5" s="138">
        <f>'C завтраками| Bed and breakfast'!AW5</f>
        <v>45688</v>
      </c>
      <c r="AX5" s="138">
        <f>'C завтраками| Bed and breakfast'!AX5</f>
        <v>45694</v>
      </c>
      <c r="AY5" s="138">
        <f>'C завтраками| Bed and breakfast'!AY5</f>
        <v>45696</v>
      </c>
      <c r="AZ5" s="138">
        <f>'C завтраками| Bed and breakfast'!AZ5</f>
        <v>45700</v>
      </c>
      <c r="BA5" s="138">
        <f>'C завтраками| Bed and breakfast'!BA5</f>
        <v>45702</v>
      </c>
      <c r="BB5" s="138">
        <f>'C завтраками| Bed and breakfast'!BB5</f>
        <v>45704</v>
      </c>
      <c r="BC5" s="138">
        <f>'C завтраками| Bed and breakfast'!BC5</f>
        <v>45708</v>
      </c>
      <c r="BD5" s="138">
        <f>'C завтраками| Bed and breakfast'!BD5</f>
        <v>45711</v>
      </c>
      <c r="BE5" s="138">
        <f>'C завтраками| Bed and breakfast'!BE5</f>
        <v>45712</v>
      </c>
      <c r="BF5" s="138">
        <f>'C завтраками| Bed and breakfast'!BF5</f>
        <v>45716</v>
      </c>
      <c r="BG5" s="138">
        <f>'C завтраками| Bed and breakfast'!BG5</f>
        <v>45717</v>
      </c>
      <c r="BH5" s="138">
        <f>'C завтраками| Bed and breakfast'!BH5</f>
        <v>45726</v>
      </c>
      <c r="BI5" s="138">
        <f>'C завтраками| Bed and breakfast'!BI5</f>
        <v>45731</v>
      </c>
      <c r="BJ5" s="138">
        <f>'C завтраками| Bed and breakfast'!BJ5</f>
        <v>45738</v>
      </c>
      <c r="BK5" s="138">
        <f>'C завтраками| Bed and breakfast'!BK5</f>
        <v>45747</v>
      </c>
    </row>
    <row r="6" spans="1:6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row>
    <row r="7" spans="1:63" s="53" customFormat="1" x14ac:dyDescent="0.2">
      <c r="A7" s="88">
        <v>1</v>
      </c>
      <c r="B7" s="42">
        <f>'C завтраками| Bed and breakfast'!B7</f>
        <v>19600</v>
      </c>
      <c r="C7" s="42">
        <f>'C завтраками| Bed and breakfast'!C7</f>
        <v>14600</v>
      </c>
      <c r="D7" s="42">
        <f>'C завтраками| Bed and breakfast'!D7</f>
        <v>14600</v>
      </c>
      <c r="E7" s="42">
        <f>'C завтраками| Bed and breakfast'!E7</f>
        <v>14600</v>
      </c>
      <c r="F7" s="42">
        <f>'C завтраками| Bed and breakfast'!F7</f>
        <v>14600</v>
      </c>
      <c r="G7" s="42">
        <f>'C завтраками| Bed and breakfast'!G7</f>
        <v>19600</v>
      </c>
      <c r="H7" s="42">
        <f>'C завтраками| Bed and breakfast'!H7</f>
        <v>14600</v>
      </c>
      <c r="I7" s="42">
        <f>'C завтраками| Bed and breakfast'!I7</f>
        <v>16600</v>
      </c>
      <c r="J7" s="42">
        <f>'C завтраками| Bed and breakfast'!J7</f>
        <v>16600</v>
      </c>
      <c r="K7" s="42">
        <f>'C завтраками| Bed and breakfast'!K7</f>
        <v>16600</v>
      </c>
      <c r="L7" s="42">
        <f>'C завтраками| Bed and breakfast'!L7</f>
        <v>16600</v>
      </c>
      <c r="M7" s="42">
        <f>'C завтраками| Bed and breakfast'!M7</f>
        <v>18600</v>
      </c>
      <c r="N7" s="42">
        <f>'C завтраками| Bed and breakfast'!N7</f>
        <v>12500</v>
      </c>
      <c r="O7" s="42">
        <f>'C завтраками| Bed and breakfast'!O7</f>
        <v>9900</v>
      </c>
      <c r="P7" s="42">
        <f>'C завтраками| Bed and breakfast'!P7</f>
        <v>10600</v>
      </c>
      <c r="Q7" s="42">
        <f>'C завтраками| Bed and breakfast'!Q7</f>
        <v>9900</v>
      </c>
      <c r="R7" s="42">
        <f>'C завтраками| Bed and breakfast'!R7</f>
        <v>10600</v>
      </c>
      <c r="S7" s="42">
        <f>'C завтраками| Bed and breakfast'!S7</f>
        <v>9200</v>
      </c>
      <c r="T7" s="42">
        <f>'C завтраками| Bed and breakfast'!T7</f>
        <v>8500</v>
      </c>
      <c r="U7" s="42">
        <f>'C завтраками| Bed and breakfast'!U7</f>
        <v>9200</v>
      </c>
      <c r="V7" s="42">
        <f>'C завтраками| Bed and breakfast'!V7</f>
        <v>8500</v>
      </c>
      <c r="W7" s="42">
        <f>'C завтраками| Bed and breakfast'!W7</f>
        <v>9900</v>
      </c>
      <c r="X7" s="42">
        <f>'C завтраками| Bed and breakfast'!X7</f>
        <v>9900</v>
      </c>
      <c r="Y7" s="42">
        <f>'C завтраками| Bed and breakfast'!Y7</f>
        <v>9900</v>
      </c>
      <c r="Z7" s="42">
        <f>'C завтраками| Bed and breakfast'!Z7</f>
        <v>8500</v>
      </c>
      <c r="AA7" s="42">
        <f>'C завтраками| Bed and breakfast'!AA7</f>
        <v>8700</v>
      </c>
      <c r="AB7" s="42">
        <f>'C завтраками| Bed and breakfast'!AB7</f>
        <v>9600</v>
      </c>
      <c r="AC7" s="42">
        <f>'C завтраками| Bed and breakfast'!AC7</f>
        <v>8700</v>
      </c>
      <c r="AD7" s="42">
        <f>'C завтраками| Bed and breakfast'!AD7</f>
        <v>9600</v>
      </c>
      <c r="AE7" s="42">
        <f>'C завтраками| Bed and breakfast'!AE7</f>
        <v>10500</v>
      </c>
      <c r="AF7" s="42">
        <f>'C завтраками| Bed and breakfast'!AF7</f>
        <v>11400</v>
      </c>
      <c r="AG7" s="42">
        <f>'C завтраками| Bed and breakfast'!AG7</f>
        <v>14600</v>
      </c>
      <c r="AH7" s="42">
        <f>'C завтраками| Bed and breakfast'!AH7</f>
        <v>17800</v>
      </c>
      <c r="AI7" s="42">
        <f>'C завтраками| Bed and breakfast'!AI7</f>
        <v>19400</v>
      </c>
      <c r="AJ7" s="42">
        <f>'C завтраками| Bed and breakfast'!AJ7</f>
        <v>22500</v>
      </c>
      <c r="AK7" s="42">
        <f>'C завтраками| Bed and breakfast'!AK7</f>
        <v>41000</v>
      </c>
      <c r="AL7" s="42">
        <f>'C завтраками| Bed and breakfast'!AL7</f>
        <v>50000</v>
      </c>
      <c r="AM7" s="42">
        <f>'C завтраками| Bed and breakfast'!AM7</f>
        <v>45500</v>
      </c>
      <c r="AN7" s="42">
        <f>'C завтраками| Bed and breakfast'!AN7</f>
        <v>36500</v>
      </c>
      <c r="AO7" s="42">
        <f>'C завтраками| Bed and breakfast'!AO7</f>
        <v>32000</v>
      </c>
      <c r="AP7" s="42">
        <f>'C завтраками| Bed and breakfast'!AP7</f>
        <v>22500</v>
      </c>
      <c r="AQ7" s="42">
        <f>'C завтраками| Bed and breakfast'!AQ7</f>
        <v>22500</v>
      </c>
      <c r="AR7" s="42">
        <f>'C завтраками| Bed and breakfast'!AR7</f>
        <v>18000</v>
      </c>
      <c r="AS7" s="42">
        <f>'C завтраками| Bed and breakfast'!AS7</f>
        <v>19500</v>
      </c>
      <c r="AT7" s="42">
        <f>'C завтраками| Bed and breakfast'!AT7</f>
        <v>18000</v>
      </c>
      <c r="AU7" s="42">
        <f>'C завтраками| Bed and breakfast'!AU7</f>
        <v>18000</v>
      </c>
      <c r="AV7" s="42">
        <f>'C завтраками| Bed and breakfast'!AV7</f>
        <v>19500</v>
      </c>
      <c r="AW7" s="42">
        <f>'C завтраками| Bed and breakfast'!AW7</f>
        <v>22500</v>
      </c>
      <c r="AX7" s="42">
        <f>'C завтраками| Bed and breakfast'!AX7</f>
        <v>22500</v>
      </c>
      <c r="AY7" s="42">
        <f>'C завтраками| Bed and breakfast'!AY7</f>
        <v>22500</v>
      </c>
      <c r="AZ7" s="42">
        <f>'C завтраками| Bed and breakfast'!AZ7</f>
        <v>22500</v>
      </c>
      <c r="BA7" s="42">
        <f>'C завтраками| Bed and breakfast'!BA7</f>
        <v>22500</v>
      </c>
      <c r="BB7" s="42">
        <f>'C завтраками| Bed and breakfast'!BB7</f>
        <v>23500</v>
      </c>
      <c r="BC7" s="42">
        <f>'C завтраками| Bed and breakfast'!BC7</f>
        <v>25000</v>
      </c>
      <c r="BD7" s="42">
        <f>'C завтраками| Bed and breakfast'!BD7</f>
        <v>25000</v>
      </c>
      <c r="BE7" s="42">
        <f>'C завтраками| Bed and breakfast'!BE7</f>
        <v>23500</v>
      </c>
      <c r="BF7" s="42">
        <f>'C завтраками| Bed and breakfast'!BF7</f>
        <v>22500</v>
      </c>
      <c r="BG7" s="42">
        <f>'C завтраками| Bed and breakfast'!BG7</f>
        <v>19500</v>
      </c>
      <c r="BH7" s="42">
        <f>'C завтраками| Bed and breakfast'!BH7</f>
        <v>16500</v>
      </c>
      <c r="BI7" s="42">
        <f>'C завтраками| Bed and breakfast'!BI7</f>
        <v>16500</v>
      </c>
      <c r="BJ7" s="42">
        <f>'C завтраками| Bed and breakfast'!BJ7</f>
        <v>16500</v>
      </c>
      <c r="BK7" s="42">
        <f>'C завтраками| Bed and breakfast'!BK7</f>
        <v>16500</v>
      </c>
    </row>
    <row r="8" spans="1:63" s="53" customFormat="1" x14ac:dyDescent="0.2">
      <c r="A8" s="88">
        <v>2</v>
      </c>
      <c r="B8" s="42">
        <f>'C завтраками| Bed and breakfast'!B8</f>
        <v>21100</v>
      </c>
      <c r="C8" s="42">
        <f>'C завтраками| Bed and breakfast'!C8</f>
        <v>16100</v>
      </c>
      <c r="D8" s="42">
        <f>'C завтраками| Bed and breakfast'!D8</f>
        <v>16100</v>
      </c>
      <c r="E8" s="42">
        <f>'C завтраками| Bed and breakfast'!E8</f>
        <v>16100</v>
      </c>
      <c r="F8" s="42">
        <f>'C завтраками| Bed and breakfast'!F8</f>
        <v>16100</v>
      </c>
      <c r="G8" s="42">
        <f>'C завтраками| Bed and breakfast'!G8</f>
        <v>21100</v>
      </c>
      <c r="H8" s="42">
        <f>'C завтраками| Bed and breakfast'!H8</f>
        <v>16100</v>
      </c>
      <c r="I8" s="42">
        <f>'C завтраками| Bed and breakfast'!I8</f>
        <v>18100</v>
      </c>
      <c r="J8" s="42">
        <f>'C завтраками| Bed and breakfast'!J8</f>
        <v>18100</v>
      </c>
      <c r="K8" s="42">
        <f>'C завтраками| Bed and breakfast'!K8</f>
        <v>18100</v>
      </c>
      <c r="L8" s="42">
        <f>'C завтраками| Bed and breakfast'!L8</f>
        <v>18100</v>
      </c>
      <c r="M8" s="42">
        <f>'C завтраками| Bed and breakfast'!M8</f>
        <v>20100</v>
      </c>
      <c r="N8" s="42">
        <f>'C завтраками| Bed and breakfast'!N8</f>
        <v>14000</v>
      </c>
      <c r="O8" s="42">
        <f>'C завтраками| Bed and breakfast'!O8</f>
        <v>11400</v>
      </c>
      <c r="P8" s="42">
        <f>'C завтраками| Bed and breakfast'!P8</f>
        <v>12100</v>
      </c>
      <c r="Q8" s="42">
        <f>'C завтраками| Bed and breakfast'!Q8</f>
        <v>11400</v>
      </c>
      <c r="R8" s="42">
        <f>'C завтраками| Bed and breakfast'!R8</f>
        <v>12100</v>
      </c>
      <c r="S8" s="42">
        <f>'C завтраками| Bed and breakfast'!S8</f>
        <v>10700</v>
      </c>
      <c r="T8" s="42">
        <f>'C завтраками| Bed and breakfast'!T8</f>
        <v>10000</v>
      </c>
      <c r="U8" s="42">
        <f>'C завтраками| Bed and breakfast'!U8</f>
        <v>10700</v>
      </c>
      <c r="V8" s="42">
        <f>'C завтраками| Bed and breakfast'!V8</f>
        <v>10000</v>
      </c>
      <c r="W8" s="42">
        <f>'C завтраками| Bed and breakfast'!W8</f>
        <v>11400</v>
      </c>
      <c r="X8" s="42">
        <f>'C завтраками| Bed and breakfast'!X8</f>
        <v>11400</v>
      </c>
      <c r="Y8" s="42">
        <f>'C завтраками| Bed and breakfast'!Y8</f>
        <v>11400</v>
      </c>
      <c r="Z8" s="42">
        <f>'C завтраками| Bed and breakfast'!Z8</f>
        <v>10000</v>
      </c>
      <c r="AA8" s="42">
        <f>'C завтраками| Bed and breakfast'!AA8</f>
        <v>10200</v>
      </c>
      <c r="AB8" s="42">
        <f>'C завтраками| Bed and breakfast'!AB8</f>
        <v>11100</v>
      </c>
      <c r="AC8" s="42">
        <f>'C завтраками| Bed and breakfast'!AC8</f>
        <v>10200</v>
      </c>
      <c r="AD8" s="42">
        <f>'C завтраками| Bed and breakfast'!AD8</f>
        <v>11100</v>
      </c>
      <c r="AE8" s="42">
        <f>'C завтраками| Bed and breakfast'!AE8</f>
        <v>12000</v>
      </c>
      <c r="AF8" s="42">
        <f>'C завтраками| Bed and breakfast'!AF8</f>
        <v>12900</v>
      </c>
      <c r="AG8" s="42">
        <f>'C завтраками| Bed and breakfast'!AG8</f>
        <v>16100</v>
      </c>
      <c r="AH8" s="42">
        <f>'C завтраками| Bed and breakfast'!AH8</f>
        <v>19300</v>
      </c>
      <c r="AI8" s="42">
        <f>'C завтраками| Bed and breakfast'!AI8</f>
        <v>20900</v>
      </c>
      <c r="AJ8" s="42">
        <f>'C завтраками| Bed and breakfast'!AJ8</f>
        <v>24500</v>
      </c>
      <c r="AK8" s="42">
        <f>'C завтраками| Bed and breakfast'!AK8</f>
        <v>43000</v>
      </c>
      <c r="AL8" s="42">
        <f>'C завтраками| Bed and breakfast'!AL8</f>
        <v>52000</v>
      </c>
      <c r="AM8" s="42">
        <f>'C завтраками| Bed and breakfast'!AM8</f>
        <v>47500</v>
      </c>
      <c r="AN8" s="42">
        <f>'C завтраками| Bed and breakfast'!AN8</f>
        <v>38500</v>
      </c>
      <c r="AO8" s="42">
        <f>'C завтраками| Bed and breakfast'!AO8</f>
        <v>34000</v>
      </c>
      <c r="AP8" s="42">
        <f>'C завтраками| Bed and breakfast'!AP8</f>
        <v>24500</v>
      </c>
      <c r="AQ8" s="42">
        <f>'C завтраками| Bed and breakfast'!AQ8</f>
        <v>24500</v>
      </c>
      <c r="AR8" s="42">
        <f>'C завтраками| Bed and breakfast'!AR8</f>
        <v>19700</v>
      </c>
      <c r="AS8" s="42">
        <f>'C завтраками| Bed and breakfast'!AS8</f>
        <v>21200</v>
      </c>
      <c r="AT8" s="42">
        <f>'C завтраками| Bed and breakfast'!AT8</f>
        <v>19700</v>
      </c>
      <c r="AU8" s="42">
        <f>'C завтраками| Bed and breakfast'!AU8</f>
        <v>19700</v>
      </c>
      <c r="AV8" s="42">
        <f>'C завтраками| Bed and breakfast'!AV8</f>
        <v>21200</v>
      </c>
      <c r="AW8" s="42">
        <f>'C завтраками| Bed and breakfast'!AW8</f>
        <v>24200</v>
      </c>
      <c r="AX8" s="42">
        <f>'C завтраками| Bed and breakfast'!AX8</f>
        <v>24200</v>
      </c>
      <c r="AY8" s="42">
        <f>'C завтраками| Bed and breakfast'!AY8</f>
        <v>24200</v>
      </c>
      <c r="AZ8" s="42">
        <f>'C завтраками| Bed and breakfast'!AZ8</f>
        <v>24200</v>
      </c>
      <c r="BA8" s="42">
        <f>'C завтраками| Bed and breakfast'!BA8</f>
        <v>24200</v>
      </c>
      <c r="BB8" s="42">
        <f>'C завтраками| Bed and breakfast'!BB8</f>
        <v>25200</v>
      </c>
      <c r="BC8" s="42">
        <f>'C завтраками| Bed and breakfast'!BC8</f>
        <v>26700</v>
      </c>
      <c r="BD8" s="42">
        <f>'C завтраками| Bed and breakfast'!BD8</f>
        <v>26700</v>
      </c>
      <c r="BE8" s="42">
        <f>'C завтраками| Bed and breakfast'!BE8</f>
        <v>25200</v>
      </c>
      <c r="BF8" s="42">
        <f>'C завтраками| Bed and breakfast'!BF8</f>
        <v>24200</v>
      </c>
      <c r="BG8" s="42">
        <f>'C завтраками| Bed and breakfast'!BG8</f>
        <v>21200</v>
      </c>
      <c r="BH8" s="42">
        <f>'C завтраками| Bed and breakfast'!BH8</f>
        <v>18200</v>
      </c>
      <c r="BI8" s="42">
        <f>'C завтраками| Bed and breakfast'!BI8</f>
        <v>18200</v>
      </c>
      <c r="BJ8" s="42">
        <f>'C завтраками| Bed and breakfast'!BJ8</f>
        <v>18200</v>
      </c>
      <c r="BK8" s="42">
        <f>'C завтраками| Bed and breakfast'!BK8</f>
        <v>18200</v>
      </c>
    </row>
    <row r="9" spans="1:63"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row>
    <row r="10" spans="1:63" s="53" customFormat="1" x14ac:dyDescent="0.2">
      <c r="A10" s="187">
        <v>1</v>
      </c>
      <c r="B10" s="42">
        <f>'C завтраками| Bed and breakfast'!B10</f>
        <v>20600</v>
      </c>
      <c r="C10" s="42">
        <f>'C завтраками| Bed and breakfast'!C10</f>
        <v>15600</v>
      </c>
      <c r="D10" s="42">
        <f>'C завтраками| Bed and breakfast'!D10</f>
        <v>15600</v>
      </c>
      <c r="E10" s="42">
        <f>'C завтраками| Bed and breakfast'!E10</f>
        <v>15600</v>
      </c>
      <c r="F10" s="42">
        <f>'C завтраками| Bed and breakfast'!F10</f>
        <v>15600</v>
      </c>
      <c r="G10" s="42">
        <f>'C завтраками| Bed and breakfast'!G10</f>
        <v>20600</v>
      </c>
      <c r="H10" s="42">
        <f>'C завтраками| Bed and breakfast'!H10</f>
        <v>15600</v>
      </c>
      <c r="I10" s="42">
        <f>'C завтраками| Bed and breakfast'!I10</f>
        <v>17600</v>
      </c>
      <c r="J10" s="42">
        <f>'C завтраками| Bed and breakfast'!J10</f>
        <v>17600</v>
      </c>
      <c r="K10" s="42">
        <f>'C завтраками| Bed and breakfast'!K10</f>
        <v>17600</v>
      </c>
      <c r="L10" s="42">
        <f>'C завтраками| Bed and breakfast'!L10</f>
        <v>17600</v>
      </c>
      <c r="M10" s="42">
        <f>'C завтраками| Bed and breakfast'!M10</f>
        <v>19600</v>
      </c>
      <c r="N10" s="42">
        <f>'C завтраками| Bed and breakfast'!N10</f>
        <v>13500</v>
      </c>
      <c r="O10" s="42">
        <f>'C завтраками| Bed and breakfast'!O10</f>
        <v>10900</v>
      </c>
      <c r="P10" s="42">
        <f>'C завтраками| Bed and breakfast'!P10</f>
        <v>11600</v>
      </c>
      <c r="Q10" s="42">
        <f>'C завтраками| Bed and breakfast'!Q10</f>
        <v>10900</v>
      </c>
      <c r="R10" s="42">
        <f>'C завтраками| Bed and breakfast'!R10</f>
        <v>11600</v>
      </c>
      <c r="S10" s="42">
        <f>'C завтраками| Bed and breakfast'!S10</f>
        <v>10200</v>
      </c>
      <c r="T10" s="42">
        <f>'C завтраками| Bed and breakfast'!T10</f>
        <v>9500</v>
      </c>
      <c r="U10" s="42">
        <f>'C завтраками| Bed and breakfast'!U10</f>
        <v>10200</v>
      </c>
      <c r="V10" s="42">
        <f>'C завтраками| Bed and breakfast'!V10</f>
        <v>9500</v>
      </c>
      <c r="W10" s="42">
        <f>'C завтраками| Bed and breakfast'!W10</f>
        <v>10900</v>
      </c>
      <c r="X10" s="42">
        <f>'C завтраками| Bed and breakfast'!X10</f>
        <v>10900</v>
      </c>
      <c r="Y10" s="42">
        <f>'C завтраками| Bed and breakfast'!Y10</f>
        <v>10900</v>
      </c>
      <c r="Z10" s="42">
        <f>'C завтраками| Bed and breakfast'!Z10</f>
        <v>9500</v>
      </c>
      <c r="AA10" s="42">
        <f>'C завтраками| Bed and breakfast'!AA10</f>
        <v>9700</v>
      </c>
      <c r="AB10" s="42">
        <f>'C завтраками| Bed and breakfast'!AB10</f>
        <v>10600</v>
      </c>
      <c r="AC10" s="42">
        <f>'C завтраками| Bed and breakfast'!AC10</f>
        <v>9700</v>
      </c>
      <c r="AD10" s="42">
        <f>'C завтраками| Bed and breakfast'!AD10</f>
        <v>10600</v>
      </c>
      <c r="AE10" s="42">
        <f>'C завтраками| Bed and breakfast'!AE10</f>
        <v>11500</v>
      </c>
      <c r="AF10" s="42">
        <f>'C завтраками| Bed and breakfast'!AF10</f>
        <v>12400</v>
      </c>
      <c r="AG10" s="42">
        <f>'C завтраками| Bed and breakfast'!AG10</f>
        <v>15600</v>
      </c>
      <c r="AH10" s="42">
        <f>'C завтраками| Bed and breakfast'!AH10</f>
        <v>18800</v>
      </c>
      <c r="AI10" s="42">
        <f>'C завтраками| Bed and breakfast'!AI10</f>
        <v>20400</v>
      </c>
      <c r="AJ10" s="42">
        <f>'C завтраками| Bed and breakfast'!AJ10</f>
        <v>24500</v>
      </c>
      <c r="AK10" s="42">
        <f>'C завтраками| Bed and breakfast'!AK10</f>
        <v>43000</v>
      </c>
      <c r="AL10" s="42">
        <f>'C завтраками| Bed and breakfast'!AL10</f>
        <v>52000</v>
      </c>
      <c r="AM10" s="42">
        <f>'C завтраками| Bed and breakfast'!AM10</f>
        <v>47500</v>
      </c>
      <c r="AN10" s="42">
        <f>'C завтраками| Bed and breakfast'!AN10</f>
        <v>38500</v>
      </c>
      <c r="AO10" s="42">
        <f>'C завтраками| Bed and breakfast'!AO10</f>
        <v>34000</v>
      </c>
      <c r="AP10" s="42">
        <f>'C завтраками| Bed and breakfast'!AP10</f>
        <v>24500</v>
      </c>
      <c r="AQ10" s="42">
        <f>'C завтраками| Bed and breakfast'!AQ10</f>
        <v>24500</v>
      </c>
      <c r="AR10" s="42">
        <f>'C завтраками| Bed and breakfast'!AR10</f>
        <v>20000</v>
      </c>
      <c r="AS10" s="42">
        <f>'C завтраками| Bed and breakfast'!AS10</f>
        <v>21500</v>
      </c>
      <c r="AT10" s="42">
        <f>'C завтраками| Bed and breakfast'!AT10</f>
        <v>20000</v>
      </c>
      <c r="AU10" s="42">
        <f>'C завтраками| Bed and breakfast'!AU10</f>
        <v>20000</v>
      </c>
      <c r="AV10" s="42">
        <f>'C завтраками| Bed and breakfast'!AV10</f>
        <v>21500</v>
      </c>
      <c r="AW10" s="42">
        <f>'C завтраками| Bed and breakfast'!AW10</f>
        <v>24500</v>
      </c>
      <c r="AX10" s="42">
        <f>'C завтраками| Bed and breakfast'!AX10</f>
        <v>24500</v>
      </c>
      <c r="AY10" s="42">
        <f>'C завтраками| Bed and breakfast'!AY10</f>
        <v>24500</v>
      </c>
      <c r="AZ10" s="42">
        <f>'C завтраками| Bed and breakfast'!AZ10</f>
        <v>24500</v>
      </c>
      <c r="BA10" s="42">
        <f>'C завтраками| Bed and breakfast'!BA10</f>
        <v>24500</v>
      </c>
      <c r="BB10" s="42">
        <f>'C завтраками| Bed and breakfast'!BB10</f>
        <v>25500</v>
      </c>
      <c r="BC10" s="42">
        <f>'C завтраками| Bed and breakfast'!BC10</f>
        <v>27000</v>
      </c>
      <c r="BD10" s="42">
        <f>'C завтраками| Bed and breakfast'!BD10</f>
        <v>27000</v>
      </c>
      <c r="BE10" s="42">
        <f>'C завтраками| Bed and breakfast'!BE10</f>
        <v>25500</v>
      </c>
      <c r="BF10" s="42">
        <f>'C завтраками| Bed and breakfast'!BF10</f>
        <v>24500</v>
      </c>
      <c r="BG10" s="42">
        <f>'C завтраками| Bed and breakfast'!BG10</f>
        <v>21500</v>
      </c>
      <c r="BH10" s="42">
        <f>'C завтраками| Bed and breakfast'!BH10</f>
        <v>18500</v>
      </c>
      <c r="BI10" s="42">
        <f>'C завтраками| Bed and breakfast'!BI10</f>
        <v>18500</v>
      </c>
      <c r="BJ10" s="42">
        <f>'C завтраками| Bed and breakfast'!BJ10</f>
        <v>18500</v>
      </c>
      <c r="BK10" s="42">
        <f>'C завтраками| Bed and breakfast'!BK10</f>
        <v>18500</v>
      </c>
    </row>
    <row r="11" spans="1:63" s="53" customFormat="1" x14ac:dyDescent="0.2">
      <c r="A11" s="187">
        <v>2</v>
      </c>
      <c r="B11" s="42">
        <f>'C завтраками| Bed and breakfast'!B11</f>
        <v>22100</v>
      </c>
      <c r="C11" s="42">
        <f>'C завтраками| Bed and breakfast'!C11</f>
        <v>17100</v>
      </c>
      <c r="D11" s="42">
        <f>'C завтраками| Bed and breakfast'!D11</f>
        <v>17100</v>
      </c>
      <c r="E11" s="42">
        <f>'C завтраками| Bed and breakfast'!E11</f>
        <v>17100</v>
      </c>
      <c r="F11" s="42">
        <f>'C завтраками| Bed and breakfast'!F11</f>
        <v>17100</v>
      </c>
      <c r="G11" s="42">
        <f>'C завтраками| Bed and breakfast'!G11</f>
        <v>22100</v>
      </c>
      <c r="H11" s="42">
        <f>'C завтраками| Bed and breakfast'!H11</f>
        <v>17100</v>
      </c>
      <c r="I11" s="42">
        <f>'C завтраками| Bed and breakfast'!I11</f>
        <v>19100</v>
      </c>
      <c r="J11" s="42">
        <f>'C завтраками| Bed and breakfast'!J11</f>
        <v>19100</v>
      </c>
      <c r="K11" s="42">
        <f>'C завтраками| Bed and breakfast'!K11</f>
        <v>19100</v>
      </c>
      <c r="L11" s="42">
        <f>'C завтраками| Bed and breakfast'!L11</f>
        <v>19100</v>
      </c>
      <c r="M11" s="42">
        <f>'C завтраками| Bed and breakfast'!M11</f>
        <v>21100</v>
      </c>
      <c r="N11" s="42">
        <f>'C завтраками| Bed and breakfast'!N11</f>
        <v>15000</v>
      </c>
      <c r="O11" s="42">
        <f>'C завтраками| Bed and breakfast'!O11</f>
        <v>12400</v>
      </c>
      <c r="P11" s="42">
        <f>'C завтраками| Bed and breakfast'!P11</f>
        <v>13100</v>
      </c>
      <c r="Q11" s="42">
        <f>'C завтраками| Bed and breakfast'!Q11</f>
        <v>12400</v>
      </c>
      <c r="R11" s="42">
        <f>'C завтраками| Bed and breakfast'!R11</f>
        <v>13100</v>
      </c>
      <c r="S11" s="42">
        <f>'C завтраками| Bed and breakfast'!S11</f>
        <v>11700</v>
      </c>
      <c r="T11" s="42">
        <f>'C завтраками| Bed and breakfast'!T11</f>
        <v>11000</v>
      </c>
      <c r="U11" s="42">
        <f>'C завтраками| Bed and breakfast'!U11</f>
        <v>11700</v>
      </c>
      <c r="V11" s="42">
        <f>'C завтраками| Bed and breakfast'!V11</f>
        <v>11000</v>
      </c>
      <c r="W11" s="42">
        <f>'C завтраками| Bed and breakfast'!W11</f>
        <v>12400</v>
      </c>
      <c r="X11" s="42">
        <f>'C завтраками| Bed and breakfast'!X11</f>
        <v>12400</v>
      </c>
      <c r="Y11" s="42">
        <f>'C завтраками| Bed and breakfast'!Y11</f>
        <v>12400</v>
      </c>
      <c r="Z11" s="42">
        <f>'C завтраками| Bed and breakfast'!Z11</f>
        <v>11000</v>
      </c>
      <c r="AA11" s="42">
        <f>'C завтраками| Bed and breakfast'!AA11</f>
        <v>11200</v>
      </c>
      <c r="AB11" s="42">
        <f>'C завтраками| Bed and breakfast'!AB11</f>
        <v>12100</v>
      </c>
      <c r="AC11" s="42">
        <f>'C завтраками| Bed and breakfast'!AC11</f>
        <v>11200</v>
      </c>
      <c r="AD11" s="42">
        <f>'C завтраками| Bed and breakfast'!AD11</f>
        <v>12100</v>
      </c>
      <c r="AE11" s="42">
        <f>'C завтраками| Bed and breakfast'!AE11</f>
        <v>13000</v>
      </c>
      <c r="AF11" s="42">
        <f>'C завтраками| Bed and breakfast'!AF11</f>
        <v>13900</v>
      </c>
      <c r="AG11" s="42">
        <f>'C завтраками| Bed and breakfast'!AG11</f>
        <v>17100</v>
      </c>
      <c r="AH11" s="42">
        <f>'C завтраками| Bed and breakfast'!AH11</f>
        <v>20300</v>
      </c>
      <c r="AI11" s="42">
        <f>'C завтраками| Bed and breakfast'!AI11</f>
        <v>21900</v>
      </c>
      <c r="AJ11" s="42">
        <f>'C завтраками| Bed and breakfast'!AJ11</f>
        <v>26500</v>
      </c>
      <c r="AK11" s="42">
        <f>'C завтраками| Bed and breakfast'!AK11</f>
        <v>45000</v>
      </c>
      <c r="AL11" s="42">
        <f>'C завтраками| Bed and breakfast'!AL11</f>
        <v>54000</v>
      </c>
      <c r="AM11" s="42">
        <f>'C завтраками| Bed and breakfast'!AM11</f>
        <v>49500</v>
      </c>
      <c r="AN11" s="42">
        <f>'C завтраками| Bed and breakfast'!AN11</f>
        <v>40500</v>
      </c>
      <c r="AO11" s="42">
        <f>'C завтраками| Bed and breakfast'!AO11</f>
        <v>36000</v>
      </c>
      <c r="AP11" s="42">
        <f>'C завтраками| Bed and breakfast'!AP11</f>
        <v>26500</v>
      </c>
      <c r="AQ11" s="42">
        <f>'C завтраками| Bed and breakfast'!AQ11</f>
        <v>26500</v>
      </c>
      <c r="AR11" s="42">
        <f>'C завтраками| Bed and breakfast'!AR11</f>
        <v>21700</v>
      </c>
      <c r="AS11" s="42">
        <f>'C завтраками| Bed and breakfast'!AS11</f>
        <v>23200</v>
      </c>
      <c r="AT11" s="42">
        <f>'C завтраками| Bed and breakfast'!AT11</f>
        <v>21700</v>
      </c>
      <c r="AU11" s="42">
        <f>'C завтраками| Bed and breakfast'!AU11</f>
        <v>21700</v>
      </c>
      <c r="AV11" s="42">
        <f>'C завтраками| Bed and breakfast'!AV11</f>
        <v>23200</v>
      </c>
      <c r="AW11" s="42">
        <f>'C завтраками| Bed and breakfast'!AW11</f>
        <v>26200</v>
      </c>
      <c r="AX11" s="42">
        <f>'C завтраками| Bed and breakfast'!AX11</f>
        <v>26200</v>
      </c>
      <c r="AY11" s="42">
        <f>'C завтраками| Bed and breakfast'!AY11</f>
        <v>26200</v>
      </c>
      <c r="AZ11" s="42">
        <f>'C завтраками| Bed and breakfast'!AZ11</f>
        <v>26200</v>
      </c>
      <c r="BA11" s="42">
        <f>'C завтраками| Bed and breakfast'!BA11</f>
        <v>26200</v>
      </c>
      <c r="BB11" s="42">
        <f>'C завтраками| Bed and breakfast'!BB11</f>
        <v>27200</v>
      </c>
      <c r="BC11" s="42">
        <f>'C завтраками| Bed and breakfast'!BC11</f>
        <v>28700</v>
      </c>
      <c r="BD11" s="42">
        <f>'C завтраками| Bed and breakfast'!BD11</f>
        <v>28700</v>
      </c>
      <c r="BE11" s="42">
        <f>'C завтраками| Bed and breakfast'!BE11</f>
        <v>27200</v>
      </c>
      <c r="BF11" s="42">
        <f>'C завтраками| Bed and breakfast'!BF11</f>
        <v>26200</v>
      </c>
      <c r="BG11" s="42">
        <f>'C завтраками| Bed and breakfast'!BG11</f>
        <v>23200</v>
      </c>
      <c r="BH11" s="42">
        <f>'C завтраками| Bed and breakfast'!BH11</f>
        <v>20200</v>
      </c>
      <c r="BI11" s="42">
        <f>'C завтраками| Bed and breakfast'!BI11</f>
        <v>20200</v>
      </c>
      <c r="BJ11" s="42">
        <f>'C завтраками| Bed and breakfast'!BJ11</f>
        <v>20200</v>
      </c>
      <c r="BK11" s="42">
        <f>'C завтраками| Bed and breakfast'!BK11</f>
        <v>20200</v>
      </c>
    </row>
    <row r="12" spans="1:6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row>
    <row r="13" spans="1:63" s="53" customFormat="1" x14ac:dyDescent="0.2">
      <c r="A13" s="88">
        <f>A7</f>
        <v>1</v>
      </c>
      <c r="B13" s="42">
        <f>'C завтраками| Bed and breakfast'!B13</f>
        <v>21600</v>
      </c>
      <c r="C13" s="42">
        <f>'C завтраками| Bed and breakfast'!C13</f>
        <v>16600</v>
      </c>
      <c r="D13" s="42">
        <f>'C завтраками| Bed and breakfast'!D13</f>
        <v>16600</v>
      </c>
      <c r="E13" s="42">
        <f>'C завтраками| Bed and breakfast'!E13</f>
        <v>16600</v>
      </c>
      <c r="F13" s="42">
        <f>'C завтраками| Bed and breakfast'!F13</f>
        <v>16600</v>
      </c>
      <c r="G13" s="42">
        <f>'C завтраками| Bed and breakfast'!G13</f>
        <v>21600</v>
      </c>
      <c r="H13" s="42">
        <f>'C завтраками| Bed and breakfast'!H13</f>
        <v>16600</v>
      </c>
      <c r="I13" s="42">
        <f>'C завтраками| Bed and breakfast'!I13</f>
        <v>18600</v>
      </c>
      <c r="J13" s="42">
        <f>'C завтраками| Bed and breakfast'!J13</f>
        <v>18600</v>
      </c>
      <c r="K13" s="42">
        <f>'C завтраками| Bed and breakfast'!K13</f>
        <v>18600</v>
      </c>
      <c r="L13" s="42">
        <f>'C завтраками| Bed and breakfast'!L13</f>
        <v>18600</v>
      </c>
      <c r="M13" s="42">
        <f>'C завтраками| Bed and breakfast'!M13</f>
        <v>20600</v>
      </c>
      <c r="N13" s="42">
        <f>'C завтраками| Bed and breakfast'!N13</f>
        <v>14500</v>
      </c>
      <c r="O13" s="42">
        <f>'C завтраками| Bed and breakfast'!O13</f>
        <v>11900</v>
      </c>
      <c r="P13" s="42">
        <f>'C завтраками| Bed and breakfast'!P13</f>
        <v>12600</v>
      </c>
      <c r="Q13" s="42">
        <f>'C завтраками| Bed and breakfast'!Q13</f>
        <v>11900</v>
      </c>
      <c r="R13" s="42">
        <f>'C завтраками| Bed and breakfast'!R13</f>
        <v>12600</v>
      </c>
      <c r="S13" s="42">
        <f>'C завтраками| Bed and breakfast'!S13</f>
        <v>11200</v>
      </c>
      <c r="T13" s="42">
        <f>'C завтраками| Bed and breakfast'!T13</f>
        <v>10500</v>
      </c>
      <c r="U13" s="42">
        <f>'C завтраками| Bed and breakfast'!U13</f>
        <v>11200</v>
      </c>
      <c r="V13" s="42">
        <f>'C завтраками| Bed and breakfast'!V13</f>
        <v>10500</v>
      </c>
      <c r="W13" s="42">
        <f>'C завтраками| Bed and breakfast'!W13</f>
        <v>11900</v>
      </c>
      <c r="X13" s="42">
        <f>'C завтраками| Bed and breakfast'!X13</f>
        <v>11900</v>
      </c>
      <c r="Y13" s="42">
        <f>'C завтраками| Bed and breakfast'!Y13</f>
        <v>11900</v>
      </c>
      <c r="Z13" s="42">
        <f>'C завтраками| Bed and breakfast'!Z13</f>
        <v>10500</v>
      </c>
      <c r="AA13" s="42">
        <f>'C завтраками| Bed and breakfast'!AA13</f>
        <v>10700</v>
      </c>
      <c r="AB13" s="42">
        <f>'C завтраками| Bed and breakfast'!AB13</f>
        <v>11600</v>
      </c>
      <c r="AC13" s="42">
        <f>'C завтраками| Bed and breakfast'!AC13</f>
        <v>10700</v>
      </c>
      <c r="AD13" s="42">
        <f>'C завтраками| Bed and breakfast'!AD13</f>
        <v>11600</v>
      </c>
      <c r="AE13" s="42">
        <f>'C завтраками| Bed and breakfast'!AE13</f>
        <v>12500</v>
      </c>
      <c r="AF13" s="42">
        <f>'C завтраками| Bed and breakfast'!AF13</f>
        <v>13400</v>
      </c>
      <c r="AG13" s="42">
        <f>'C завтраками| Bed and breakfast'!AG13</f>
        <v>16600</v>
      </c>
      <c r="AH13" s="42">
        <f>'C завтраками| Bed and breakfast'!AH13</f>
        <v>19800</v>
      </c>
      <c r="AI13" s="42">
        <f>'C завтраками| Bed and breakfast'!AI13</f>
        <v>21400</v>
      </c>
      <c r="AJ13" s="42">
        <f>'C завтраками| Bed and breakfast'!AJ13</f>
        <v>25500</v>
      </c>
      <c r="AK13" s="42">
        <f>'C завтраками| Bed and breakfast'!AK13</f>
        <v>44000</v>
      </c>
      <c r="AL13" s="42">
        <f>'C завтраками| Bed and breakfast'!AL13</f>
        <v>53000</v>
      </c>
      <c r="AM13" s="42">
        <f>'C завтраками| Bed and breakfast'!AM13</f>
        <v>48500</v>
      </c>
      <c r="AN13" s="42">
        <f>'C завтраками| Bed and breakfast'!AN13</f>
        <v>39500</v>
      </c>
      <c r="AO13" s="42">
        <f>'C завтраками| Bed and breakfast'!AO13</f>
        <v>35000</v>
      </c>
      <c r="AP13" s="42">
        <f>'C завтраками| Bed and breakfast'!AP13</f>
        <v>25500</v>
      </c>
      <c r="AQ13" s="42">
        <f>'C завтраками| Bed and breakfast'!AQ13</f>
        <v>25500</v>
      </c>
      <c r="AR13" s="42">
        <f>'C завтраками| Bed and breakfast'!AR13</f>
        <v>21000</v>
      </c>
      <c r="AS13" s="42">
        <f>'C завтраками| Bed and breakfast'!AS13</f>
        <v>22500</v>
      </c>
      <c r="AT13" s="42">
        <f>'C завтраками| Bed and breakfast'!AT13</f>
        <v>21000</v>
      </c>
      <c r="AU13" s="42">
        <f>'C завтраками| Bed and breakfast'!AU13</f>
        <v>21000</v>
      </c>
      <c r="AV13" s="42">
        <f>'C завтраками| Bed and breakfast'!AV13</f>
        <v>22500</v>
      </c>
      <c r="AW13" s="42">
        <f>'C завтраками| Bed and breakfast'!AW13</f>
        <v>25500</v>
      </c>
      <c r="AX13" s="42">
        <f>'C завтраками| Bed and breakfast'!AX13</f>
        <v>25500</v>
      </c>
      <c r="AY13" s="42">
        <f>'C завтраками| Bed and breakfast'!AY13</f>
        <v>25500</v>
      </c>
      <c r="AZ13" s="42">
        <f>'C завтраками| Bed and breakfast'!AZ13</f>
        <v>25500</v>
      </c>
      <c r="BA13" s="42">
        <f>'C завтраками| Bed and breakfast'!BA13</f>
        <v>25500</v>
      </c>
      <c r="BB13" s="42">
        <f>'C завтраками| Bed and breakfast'!BB13</f>
        <v>26500</v>
      </c>
      <c r="BC13" s="42">
        <f>'C завтраками| Bed and breakfast'!BC13</f>
        <v>28000</v>
      </c>
      <c r="BD13" s="42">
        <f>'C завтраками| Bed and breakfast'!BD13</f>
        <v>28000</v>
      </c>
      <c r="BE13" s="42">
        <f>'C завтраками| Bed and breakfast'!BE13</f>
        <v>26500</v>
      </c>
      <c r="BF13" s="42">
        <f>'C завтраками| Bed and breakfast'!BF13</f>
        <v>25500</v>
      </c>
      <c r="BG13" s="42">
        <f>'C завтраками| Bed and breakfast'!BG13</f>
        <v>22500</v>
      </c>
      <c r="BH13" s="42">
        <f>'C завтраками| Bed and breakfast'!BH13</f>
        <v>19500</v>
      </c>
      <c r="BI13" s="42">
        <f>'C завтраками| Bed and breakfast'!BI13</f>
        <v>19500</v>
      </c>
      <c r="BJ13" s="42">
        <f>'C завтраками| Bed and breakfast'!BJ13</f>
        <v>19500</v>
      </c>
      <c r="BK13" s="42">
        <f>'C завтраками| Bed and breakfast'!BK13</f>
        <v>19500</v>
      </c>
    </row>
    <row r="14" spans="1:63" s="53" customFormat="1" x14ac:dyDescent="0.2">
      <c r="A14" s="88">
        <f>A8</f>
        <v>2</v>
      </c>
      <c r="B14" s="42">
        <f>'C завтраками| Bed and breakfast'!B14</f>
        <v>23100</v>
      </c>
      <c r="C14" s="42">
        <f>'C завтраками| Bed and breakfast'!C14</f>
        <v>18100</v>
      </c>
      <c r="D14" s="42">
        <f>'C завтраками| Bed and breakfast'!D14</f>
        <v>18100</v>
      </c>
      <c r="E14" s="42">
        <f>'C завтраками| Bed and breakfast'!E14</f>
        <v>18100</v>
      </c>
      <c r="F14" s="42">
        <f>'C завтраками| Bed and breakfast'!F14</f>
        <v>18100</v>
      </c>
      <c r="G14" s="42">
        <f>'C завтраками| Bed and breakfast'!G14</f>
        <v>23100</v>
      </c>
      <c r="H14" s="42">
        <f>'C завтраками| Bed and breakfast'!H14</f>
        <v>18100</v>
      </c>
      <c r="I14" s="42">
        <f>'C завтраками| Bed and breakfast'!I14</f>
        <v>20100</v>
      </c>
      <c r="J14" s="42">
        <f>'C завтраками| Bed and breakfast'!J14</f>
        <v>20100</v>
      </c>
      <c r="K14" s="42">
        <f>'C завтраками| Bed and breakfast'!K14</f>
        <v>20100</v>
      </c>
      <c r="L14" s="42">
        <f>'C завтраками| Bed and breakfast'!L14</f>
        <v>20100</v>
      </c>
      <c r="M14" s="42">
        <f>'C завтраками| Bed and breakfast'!M14</f>
        <v>22100</v>
      </c>
      <c r="N14" s="42">
        <f>'C завтраками| Bed and breakfast'!N14</f>
        <v>16000</v>
      </c>
      <c r="O14" s="42">
        <f>'C завтраками| Bed and breakfast'!O14</f>
        <v>13400</v>
      </c>
      <c r="P14" s="42">
        <f>'C завтраками| Bed and breakfast'!P14</f>
        <v>14100</v>
      </c>
      <c r="Q14" s="42">
        <f>'C завтраками| Bed and breakfast'!Q14</f>
        <v>13400</v>
      </c>
      <c r="R14" s="42">
        <f>'C завтраками| Bed and breakfast'!R14</f>
        <v>14100</v>
      </c>
      <c r="S14" s="42">
        <f>'C завтраками| Bed and breakfast'!S14</f>
        <v>12700</v>
      </c>
      <c r="T14" s="42">
        <f>'C завтраками| Bed and breakfast'!T14</f>
        <v>12000</v>
      </c>
      <c r="U14" s="42">
        <f>'C завтраками| Bed and breakfast'!U14</f>
        <v>12700</v>
      </c>
      <c r="V14" s="42">
        <f>'C завтраками| Bed and breakfast'!V14</f>
        <v>12000</v>
      </c>
      <c r="W14" s="42">
        <f>'C завтраками| Bed and breakfast'!W14</f>
        <v>13400</v>
      </c>
      <c r="X14" s="42">
        <f>'C завтраками| Bed and breakfast'!X14</f>
        <v>13400</v>
      </c>
      <c r="Y14" s="42">
        <f>'C завтраками| Bed and breakfast'!Y14</f>
        <v>13400</v>
      </c>
      <c r="Z14" s="42">
        <f>'C завтраками| Bed and breakfast'!Z14</f>
        <v>12000</v>
      </c>
      <c r="AA14" s="42">
        <f>'C завтраками| Bed and breakfast'!AA14</f>
        <v>12200</v>
      </c>
      <c r="AB14" s="42">
        <f>'C завтраками| Bed and breakfast'!AB14</f>
        <v>13100</v>
      </c>
      <c r="AC14" s="42">
        <f>'C завтраками| Bed and breakfast'!AC14</f>
        <v>12200</v>
      </c>
      <c r="AD14" s="42">
        <f>'C завтраками| Bed and breakfast'!AD14</f>
        <v>13100</v>
      </c>
      <c r="AE14" s="42">
        <f>'C завтраками| Bed and breakfast'!AE14</f>
        <v>14000</v>
      </c>
      <c r="AF14" s="42">
        <f>'C завтраками| Bed and breakfast'!AF14</f>
        <v>14900</v>
      </c>
      <c r="AG14" s="42">
        <f>'C завтраками| Bed and breakfast'!AG14</f>
        <v>18100</v>
      </c>
      <c r="AH14" s="42">
        <f>'C завтраками| Bed and breakfast'!AH14</f>
        <v>21300</v>
      </c>
      <c r="AI14" s="42">
        <f>'C завтраками| Bed and breakfast'!AI14</f>
        <v>22900</v>
      </c>
      <c r="AJ14" s="42">
        <f>'C завтраками| Bed and breakfast'!AJ14</f>
        <v>27500</v>
      </c>
      <c r="AK14" s="42">
        <f>'C завтраками| Bed and breakfast'!AK14</f>
        <v>46000</v>
      </c>
      <c r="AL14" s="42">
        <f>'C завтраками| Bed and breakfast'!AL14</f>
        <v>55000</v>
      </c>
      <c r="AM14" s="42">
        <f>'C завтраками| Bed and breakfast'!AM14</f>
        <v>50500</v>
      </c>
      <c r="AN14" s="42">
        <f>'C завтраками| Bed and breakfast'!AN14</f>
        <v>41500</v>
      </c>
      <c r="AO14" s="42">
        <f>'C завтраками| Bed and breakfast'!AO14</f>
        <v>37000</v>
      </c>
      <c r="AP14" s="42">
        <f>'C завтраками| Bed and breakfast'!AP14</f>
        <v>27500</v>
      </c>
      <c r="AQ14" s="42">
        <f>'C завтраками| Bed and breakfast'!AQ14</f>
        <v>27500</v>
      </c>
      <c r="AR14" s="42">
        <f>'C завтраками| Bed and breakfast'!AR14</f>
        <v>22700</v>
      </c>
      <c r="AS14" s="42">
        <f>'C завтраками| Bed and breakfast'!AS14</f>
        <v>24200</v>
      </c>
      <c r="AT14" s="42">
        <f>'C завтраками| Bed and breakfast'!AT14</f>
        <v>22700</v>
      </c>
      <c r="AU14" s="42">
        <f>'C завтраками| Bed and breakfast'!AU14</f>
        <v>22700</v>
      </c>
      <c r="AV14" s="42">
        <f>'C завтраками| Bed and breakfast'!AV14</f>
        <v>24200</v>
      </c>
      <c r="AW14" s="42">
        <f>'C завтраками| Bed and breakfast'!AW14</f>
        <v>27200</v>
      </c>
      <c r="AX14" s="42">
        <f>'C завтраками| Bed and breakfast'!AX14</f>
        <v>27200</v>
      </c>
      <c r="AY14" s="42">
        <f>'C завтраками| Bed and breakfast'!AY14</f>
        <v>27200</v>
      </c>
      <c r="AZ14" s="42">
        <f>'C завтраками| Bed and breakfast'!AZ14</f>
        <v>27200</v>
      </c>
      <c r="BA14" s="42">
        <f>'C завтраками| Bed and breakfast'!BA14</f>
        <v>27200</v>
      </c>
      <c r="BB14" s="42">
        <f>'C завтраками| Bed and breakfast'!BB14</f>
        <v>28200</v>
      </c>
      <c r="BC14" s="42">
        <f>'C завтраками| Bed and breakfast'!BC14</f>
        <v>29700</v>
      </c>
      <c r="BD14" s="42">
        <f>'C завтраками| Bed and breakfast'!BD14</f>
        <v>29700</v>
      </c>
      <c r="BE14" s="42">
        <f>'C завтраками| Bed and breakfast'!BE14</f>
        <v>28200</v>
      </c>
      <c r="BF14" s="42">
        <f>'C завтраками| Bed and breakfast'!BF14</f>
        <v>27200</v>
      </c>
      <c r="BG14" s="42">
        <f>'C завтраками| Bed and breakfast'!BG14</f>
        <v>24200</v>
      </c>
      <c r="BH14" s="42">
        <f>'C завтраками| Bed and breakfast'!BH14</f>
        <v>21200</v>
      </c>
      <c r="BI14" s="42">
        <f>'C завтраками| Bed and breakfast'!BI14</f>
        <v>21200</v>
      </c>
      <c r="BJ14" s="42">
        <f>'C завтраками| Bed and breakfast'!BJ14</f>
        <v>21200</v>
      </c>
      <c r="BK14" s="42">
        <f>'C завтраками| Bed and breakfast'!BK14</f>
        <v>21200</v>
      </c>
    </row>
    <row r="15" spans="1:6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row>
    <row r="16" spans="1:63" s="53" customFormat="1" x14ac:dyDescent="0.2">
      <c r="A16" s="88">
        <f>A7</f>
        <v>1</v>
      </c>
      <c r="B16" s="42">
        <f>'C завтраками| Bed and breakfast'!B16</f>
        <v>23100</v>
      </c>
      <c r="C16" s="42">
        <f>'C завтраками| Bed and breakfast'!C16</f>
        <v>18100</v>
      </c>
      <c r="D16" s="42">
        <f>'C завтраками| Bed and breakfast'!D16</f>
        <v>18100</v>
      </c>
      <c r="E16" s="42">
        <f>'C завтраками| Bed and breakfast'!E16</f>
        <v>18100</v>
      </c>
      <c r="F16" s="42">
        <f>'C завтраками| Bed and breakfast'!F16</f>
        <v>18100</v>
      </c>
      <c r="G16" s="42">
        <f>'C завтраками| Bed and breakfast'!G16</f>
        <v>23100</v>
      </c>
      <c r="H16" s="42">
        <f>'C завтраками| Bed and breakfast'!H16</f>
        <v>18100</v>
      </c>
      <c r="I16" s="42">
        <f>'C завтраками| Bed and breakfast'!I16</f>
        <v>20100</v>
      </c>
      <c r="J16" s="42">
        <f>'C завтраками| Bed and breakfast'!J16</f>
        <v>20100</v>
      </c>
      <c r="K16" s="42">
        <f>'C завтраками| Bed and breakfast'!K16</f>
        <v>20100</v>
      </c>
      <c r="L16" s="42">
        <f>'C завтраками| Bed and breakfast'!L16</f>
        <v>20100</v>
      </c>
      <c r="M16" s="42">
        <f>'C завтраками| Bed and breakfast'!M16</f>
        <v>22100</v>
      </c>
      <c r="N16" s="42">
        <f>'C завтраками| Bed and breakfast'!N16</f>
        <v>16000</v>
      </c>
      <c r="O16" s="42">
        <f>'C завтраками| Bed and breakfast'!O16</f>
        <v>13400</v>
      </c>
      <c r="P16" s="42">
        <f>'C завтраками| Bed and breakfast'!P16</f>
        <v>14100</v>
      </c>
      <c r="Q16" s="42">
        <f>'C завтраками| Bed and breakfast'!Q16</f>
        <v>13400</v>
      </c>
      <c r="R16" s="42">
        <f>'C завтраками| Bed and breakfast'!R16</f>
        <v>14100</v>
      </c>
      <c r="S16" s="42">
        <f>'C завтраками| Bed and breakfast'!S16</f>
        <v>12700</v>
      </c>
      <c r="T16" s="42">
        <f>'C завтраками| Bed and breakfast'!T16</f>
        <v>12000</v>
      </c>
      <c r="U16" s="42">
        <f>'C завтраками| Bed and breakfast'!U16</f>
        <v>12700</v>
      </c>
      <c r="V16" s="42">
        <f>'C завтраками| Bed and breakfast'!V16</f>
        <v>12000</v>
      </c>
      <c r="W16" s="42">
        <f>'C завтраками| Bed and breakfast'!W16</f>
        <v>13400</v>
      </c>
      <c r="X16" s="42">
        <f>'C завтраками| Bed and breakfast'!X16</f>
        <v>13400</v>
      </c>
      <c r="Y16" s="42">
        <f>'C завтраками| Bed and breakfast'!Y16</f>
        <v>13400</v>
      </c>
      <c r="Z16" s="42">
        <f>'C завтраками| Bed and breakfast'!Z16</f>
        <v>12000</v>
      </c>
      <c r="AA16" s="42">
        <f>'C завтраками| Bed and breakfast'!AA16</f>
        <v>12200</v>
      </c>
      <c r="AB16" s="42">
        <f>'C завтраками| Bed and breakfast'!AB16</f>
        <v>13100</v>
      </c>
      <c r="AC16" s="42">
        <f>'C завтраками| Bed and breakfast'!AC16</f>
        <v>12200</v>
      </c>
      <c r="AD16" s="42">
        <f>'C завтраками| Bed and breakfast'!AD16</f>
        <v>13100</v>
      </c>
      <c r="AE16" s="42">
        <f>'C завтраками| Bed and breakfast'!AE16</f>
        <v>14000</v>
      </c>
      <c r="AF16" s="42">
        <f>'C завтраками| Bed and breakfast'!AF16</f>
        <v>14900</v>
      </c>
      <c r="AG16" s="42">
        <f>'C завтраками| Bed and breakfast'!AG16</f>
        <v>18100</v>
      </c>
      <c r="AH16" s="42">
        <f>'C завтраками| Bed and breakfast'!AH16</f>
        <v>21300</v>
      </c>
      <c r="AI16" s="42">
        <f>'C завтраками| Bed and breakfast'!AI16</f>
        <v>22900</v>
      </c>
      <c r="AJ16" s="42">
        <f>'C завтраками| Bed and breakfast'!AJ16</f>
        <v>27500</v>
      </c>
      <c r="AK16" s="42">
        <f>'C завтраками| Bed and breakfast'!AK16</f>
        <v>46000</v>
      </c>
      <c r="AL16" s="42">
        <f>'C завтраками| Bed and breakfast'!AL16</f>
        <v>55000</v>
      </c>
      <c r="AM16" s="42">
        <f>'C завтраками| Bed and breakfast'!AM16</f>
        <v>50500</v>
      </c>
      <c r="AN16" s="42">
        <f>'C завтраками| Bed and breakfast'!AN16</f>
        <v>41500</v>
      </c>
      <c r="AO16" s="42">
        <f>'C завтраками| Bed and breakfast'!AO16</f>
        <v>37000</v>
      </c>
      <c r="AP16" s="42">
        <f>'C завтраками| Bed and breakfast'!AP16</f>
        <v>27500</v>
      </c>
      <c r="AQ16" s="42">
        <f>'C завтраками| Bed and breakfast'!AQ16</f>
        <v>27500</v>
      </c>
      <c r="AR16" s="42">
        <f>'C завтраками| Bed and breakfast'!AR16</f>
        <v>22700</v>
      </c>
      <c r="AS16" s="42">
        <f>'C завтраками| Bed and breakfast'!AS16</f>
        <v>24200</v>
      </c>
      <c r="AT16" s="42">
        <f>'C завтраками| Bed and breakfast'!AT16</f>
        <v>22700</v>
      </c>
      <c r="AU16" s="42">
        <f>'C завтраками| Bed and breakfast'!AU16</f>
        <v>22700</v>
      </c>
      <c r="AV16" s="42">
        <f>'C завтраками| Bed and breakfast'!AV16</f>
        <v>24200</v>
      </c>
      <c r="AW16" s="42">
        <f>'C завтраками| Bed and breakfast'!AW16</f>
        <v>27200</v>
      </c>
      <c r="AX16" s="42">
        <f>'C завтраками| Bed and breakfast'!AX16</f>
        <v>27200</v>
      </c>
      <c r="AY16" s="42">
        <f>'C завтраками| Bed and breakfast'!AY16</f>
        <v>27200</v>
      </c>
      <c r="AZ16" s="42">
        <f>'C завтраками| Bed and breakfast'!AZ16</f>
        <v>27200</v>
      </c>
      <c r="BA16" s="42">
        <f>'C завтраками| Bed and breakfast'!BA16</f>
        <v>27200</v>
      </c>
      <c r="BB16" s="42">
        <f>'C завтраками| Bed and breakfast'!BB16</f>
        <v>28200</v>
      </c>
      <c r="BC16" s="42">
        <f>'C завтраками| Bed and breakfast'!BC16</f>
        <v>29700</v>
      </c>
      <c r="BD16" s="42">
        <f>'C завтраками| Bed and breakfast'!BD16</f>
        <v>29700</v>
      </c>
      <c r="BE16" s="42">
        <f>'C завтраками| Bed and breakfast'!BE16</f>
        <v>28200</v>
      </c>
      <c r="BF16" s="42">
        <f>'C завтраками| Bed and breakfast'!BF16</f>
        <v>27200</v>
      </c>
      <c r="BG16" s="42">
        <f>'C завтраками| Bed and breakfast'!BG16</f>
        <v>24200</v>
      </c>
      <c r="BH16" s="42">
        <f>'C завтраками| Bed and breakfast'!BH16</f>
        <v>21200</v>
      </c>
      <c r="BI16" s="42">
        <f>'C завтраками| Bed and breakfast'!BI16</f>
        <v>21200</v>
      </c>
      <c r="BJ16" s="42">
        <f>'C завтраками| Bed and breakfast'!BJ16</f>
        <v>21200</v>
      </c>
      <c r="BK16" s="42">
        <f>'C завтраками| Bed and breakfast'!BK16</f>
        <v>21200</v>
      </c>
    </row>
    <row r="17" spans="1:63" s="53" customFormat="1" x14ac:dyDescent="0.2">
      <c r="A17" s="88">
        <f>A8</f>
        <v>2</v>
      </c>
      <c r="B17" s="42">
        <f>'C завтраками| Bed and breakfast'!B17</f>
        <v>24600</v>
      </c>
      <c r="C17" s="42">
        <f>'C завтраками| Bed and breakfast'!C17</f>
        <v>19600</v>
      </c>
      <c r="D17" s="42">
        <f>'C завтраками| Bed and breakfast'!D17</f>
        <v>19600</v>
      </c>
      <c r="E17" s="42">
        <f>'C завтраками| Bed and breakfast'!E17</f>
        <v>19600</v>
      </c>
      <c r="F17" s="42">
        <f>'C завтраками| Bed and breakfast'!F17</f>
        <v>19600</v>
      </c>
      <c r="G17" s="42">
        <f>'C завтраками| Bed and breakfast'!G17</f>
        <v>24600</v>
      </c>
      <c r="H17" s="42">
        <f>'C завтраками| Bed and breakfast'!H17</f>
        <v>19600</v>
      </c>
      <c r="I17" s="42">
        <f>'C завтраками| Bed and breakfast'!I17</f>
        <v>21600</v>
      </c>
      <c r="J17" s="42">
        <f>'C завтраками| Bed and breakfast'!J17</f>
        <v>21600</v>
      </c>
      <c r="K17" s="42">
        <f>'C завтраками| Bed and breakfast'!K17</f>
        <v>21600</v>
      </c>
      <c r="L17" s="42">
        <f>'C завтраками| Bed and breakfast'!L17</f>
        <v>21600</v>
      </c>
      <c r="M17" s="42">
        <f>'C завтраками| Bed and breakfast'!M17</f>
        <v>23600</v>
      </c>
      <c r="N17" s="42">
        <f>'C завтраками| Bed and breakfast'!N17</f>
        <v>17500</v>
      </c>
      <c r="O17" s="42">
        <f>'C завтраками| Bed and breakfast'!O17</f>
        <v>14900</v>
      </c>
      <c r="P17" s="42">
        <f>'C завтраками| Bed and breakfast'!P17</f>
        <v>15600</v>
      </c>
      <c r="Q17" s="42">
        <f>'C завтраками| Bed and breakfast'!Q17</f>
        <v>14900</v>
      </c>
      <c r="R17" s="42">
        <f>'C завтраками| Bed and breakfast'!R17</f>
        <v>15600</v>
      </c>
      <c r="S17" s="42">
        <f>'C завтраками| Bed and breakfast'!S17</f>
        <v>14200</v>
      </c>
      <c r="T17" s="42">
        <f>'C завтраками| Bed and breakfast'!T17</f>
        <v>13500</v>
      </c>
      <c r="U17" s="42">
        <f>'C завтраками| Bed and breakfast'!U17</f>
        <v>14200</v>
      </c>
      <c r="V17" s="42">
        <f>'C завтраками| Bed and breakfast'!V17</f>
        <v>13500</v>
      </c>
      <c r="W17" s="42">
        <f>'C завтраками| Bed and breakfast'!W17</f>
        <v>14900</v>
      </c>
      <c r="X17" s="42">
        <f>'C завтраками| Bed and breakfast'!X17</f>
        <v>14900</v>
      </c>
      <c r="Y17" s="42">
        <f>'C завтраками| Bed and breakfast'!Y17</f>
        <v>14900</v>
      </c>
      <c r="Z17" s="42">
        <f>'C завтраками| Bed and breakfast'!Z17</f>
        <v>13500</v>
      </c>
      <c r="AA17" s="42">
        <f>'C завтраками| Bed and breakfast'!AA17</f>
        <v>13700</v>
      </c>
      <c r="AB17" s="42">
        <f>'C завтраками| Bed and breakfast'!AB17</f>
        <v>14600</v>
      </c>
      <c r="AC17" s="42">
        <f>'C завтраками| Bed and breakfast'!AC17</f>
        <v>13700</v>
      </c>
      <c r="AD17" s="42">
        <f>'C завтраками| Bed and breakfast'!AD17</f>
        <v>14600</v>
      </c>
      <c r="AE17" s="42">
        <f>'C завтраками| Bed and breakfast'!AE17</f>
        <v>15500</v>
      </c>
      <c r="AF17" s="42">
        <f>'C завтраками| Bed and breakfast'!AF17</f>
        <v>16400</v>
      </c>
      <c r="AG17" s="42">
        <f>'C завтраками| Bed and breakfast'!AG17</f>
        <v>19600</v>
      </c>
      <c r="AH17" s="42">
        <f>'C завтраками| Bed and breakfast'!AH17</f>
        <v>22800</v>
      </c>
      <c r="AI17" s="42">
        <f>'C завтраками| Bed and breakfast'!AI17</f>
        <v>24400</v>
      </c>
      <c r="AJ17" s="42">
        <f>'C завтраками| Bed and breakfast'!AJ17</f>
        <v>29500</v>
      </c>
      <c r="AK17" s="42">
        <f>'C завтраками| Bed and breakfast'!AK17</f>
        <v>48000</v>
      </c>
      <c r="AL17" s="42">
        <f>'C завтраками| Bed and breakfast'!AL17</f>
        <v>57000</v>
      </c>
      <c r="AM17" s="42">
        <f>'C завтраками| Bed and breakfast'!AM17</f>
        <v>52500</v>
      </c>
      <c r="AN17" s="42">
        <f>'C завтраками| Bed and breakfast'!AN17</f>
        <v>43500</v>
      </c>
      <c r="AO17" s="42">
        <f>'C завтраками| Bed and breakfast'!AO17</f>
        <v>39000</v>
      </c>
      <c r="AP17" s="42">
        <f>'C завтраками| Bed and breakfast'!AP17</f>
        <v>29500</v>
      </c>
      <c r="AQ17" s="42">
        <f>'C завтраками| Bed and breakfast'!AQ17</f>
        <v>29500</v>
      </c>
      <c r="AR17" s="42">
        <f>'C завтраками| Bed and breakfast'!AR17</f>
        <v>24400</v>
      </c>
      <c r="AS17" s="42">
        <f>'C завтраками| Bed and breakfast'!AS17</f>
        <v>25900</v>
      </c>
      <c r="AT17" s="42">
        <f>'C завтраками| Bed and breakfast'!AT17</f>
        <v>24400</v>
      </c>
      <c r="AU17" s="42">
        <f>'C завтраками| Bed and breakfast'!AU17</f>
        <v>24400</v>
      </c>
      <c r="AV17" s="42">
        <f>'C завтраками| Bed and breakfast'!AV17</f>
        <v>25900</v>
      </c>
      <c r="AW17" s="42">
        <f>'C завтраками| Bed and breakfast'!AW17</f>
        <v>28900</v>
      </c>
      <c r="AX17" s="42">
        <f>'C завтраками| Bed and breakfast'!AX17</f>
        <v>28900</v>
      </c>
      <c r="AY17" s="42">
        <f>'C завтраками| Bed and breakfast'!AY17</f>
        <v>28900</v>
      </c>
      <c r="AZ17" s="42">
        <f>'C завтраками| Bed and breakfast'!AZ17</f>
        <v>28900</v>
      </c>
      <c r="BA17" s="42">
        <f>'C завтраками| Bed and breakfast'!BA17</f>
        <v>28900</v>
      </c>
      <c r="BB17" s="42">
        <f>'C завтраками| Bed and breakfast'!BB17</f>
        <v>29900</v>
      </c>
      <c r="BC17" s="42">
        <f>'C завтраками| Bed and breakfast'!BC17</f>
        <v>31400</v>
      </c>
      <c r="BD17" s="42">
        <f>'C завтраками| Bed and breakfast'!BD17</f>
        <v>31400</v>
      </c>
      <c r="BE17" s="42">
        <f>'C завтраками| Bed and breakfast'!BE17</f>
        <v>29900</v>
      </c>
      <c r="BF17" s="42">
        <f>'C завтраками| Bed and breakfast'!BF17</f>
        <v>28900</v>
      </c>
      <c r="BG17" s="42">
        <f>'C завтраками| Bed and breakfast'!BG17</f>
        <v>25900</v>
      </c>
      <c r="BH17" s="42">
        <f>'C завтраками| Bed and breakfast'!BH17</f>
        <v>22900</v>
      </c>
      <c r="BI17" s="42">
        <f>'C завтраками| Bed and breakfast'!BI17</f>
        <v>22900</v>
      </c>
      <c r="BJ17" s="42">
        <f>'C завтраками| Bed and breakfast'!BJ17</f>
        <v>22900</v>
      </c>
      <c r="BK17" s="42">
        <f>'C завтраками| Bed and breakfast'!BK17</f>
        <v>22900</v>
      </c>
    </row>
    <row r="18" spans="1:6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row>
    <row r="19" spans="1:63" s="53" customFormat="1" x14ac:dyDescent="0.2">
      <c r="A19" s="88">
        <f>A7</f>
        <v>1</v>
      </c>
      <c r="B19" s="42">
        <f>'C завтраками| Bed and breakfast'!B19</f>
        <v>39600</v>
      </c>
      <c r="C19" s="42">
        <f>'C завтраками| Bed and breakfast'!C19</f>
        <v>34600</v>
      </c>
      <c r="D19" s="42">
        <f>'C завтраками| Bed and breakfast'!D19</f>
        <v>34600</v>
      </c>
      <c r="E19" s="42">
        <f>'C завтраками| Bed and breakfast'!E19</f>
        <v>34600</v>
      </c>
      <c r="F19" s="42">
        <f>'C завтраками| Bed and breakfast'!F19</f>
        <v>34600</v>
      </c>
      <c r="G19" s="42">
        <f>'C завтраками| Bed and breakfast'!G19</f>
        <v>39600</v>
      </c>
      <c r="H19" s="42">
        <f>'C завтраками| Bed and breakfast'!H19</f>
        <v>34600</v>
      </c>
      <c r="I19" s="42">
        <f>'C завтраками| Bed and breakfast'!I19</f>
        <v>36600</v>
      </c>
      <c r="J19" s="42">
        <f>'C завтраками| Bed and breakfast'!J19</f>
        <v>36600</v>
      </c>
      <c r="K19" s="42">
        <f>'C завтраками| Bed and breakfast'!K19</f>
        <v>36600</v>
      </c>
      <c r="L19" s="42">
        <f>'C завтраками| Bed and breakfast'!L19</f>
        <v>36600</v>
      </c>
      <c r="M19" s="42">
        <f>'C завтраками| Bed and breakfast'!M19</f>
        <v>38600</v>
      </c>
      <c r="N19" s="42">
        <f>'C завтраками| Bed and breakfast'!N19</f>
        <v>32500</v>
      </c>
      <c r="O19" s="42">
        <f>'C завтраками| Bed and breakfast'!O19</f>
        <v>29900</v>
      </c>
      <c r="P19" s="42">
        <f>'C завтраками| Bed and breakfast'!P19</f>
        <v>30600</v>
      </c>
      <c r="Q19" s="42">
        <f>'C завтраками| Bed and breakfast'!Q19</f>
        <v>29900</v>
      </c>
      <c r="R19" s="42">
        <f>'C завтраками| Bed and breakfast'!R19</f>
        <v>30600</v>
      </c>
      <c r="S19" s="42">
        <f>'C завтраками| Bed and breakfast'!S19</f>
        <v>29200</v>
      </c>
      <c r="T19" s="42">
        <f>'C завтраками| Bed and breakfast'!T19</f>
        <v>28500</v>
      </c>
      <c r="U19" s="42">
        <f>'C завтраками| Bed and breakfast'!U19</f>
        <v>29200</v>
      </c>
      <c r="V19" s="42">
        <f>'C завтраками| Bed and breakfast'!V19</f>
        <v>28500</v>
      </c>
      <c r="W19" s="42">
        <f>'C завтраками| Bed and breakfast'!W19</f>
        <v>29900</v>
      </c>
      <c r="X19" s="42">
        <f>'C завтраками| Bed and breakfast'!X19</f>
        <v>29900</v>
      </c>
      <c r="Y19" s="42">
        <f>'C завтраками| Bed and breakfast'!Y19</f>
        <v>29900</v>
      </c>
      <c r="Z19" s="42">
        <f>'C завтраками| Bed and breakfast'!Z19</f>
        <v>28500</v>
      </c>
      <c r="AA19" s="42">
        <f>'C завтраками| Bed and breakfast'!AA19</f>
        <v>33700</v>
      </c>
      <c r="AB19" s="42">
        <f>'C завтраками| Bed and breakfast'!AB19</f>
        <v>34600</v>
      </c>
      <c r="AC19" s="42">
        <f>'C завтраками| Bed and breakfast'!AC19</f>
        <v>33700</v>
      </c>
      <c r="AD19" s="42">
        <f>'C завтраками| Bed and breakfast'!AD19</f>
        <v>34600</v>
      </c>
      <c r="AE19" s="42">
        <f>'C завтраками| Bed and breakfast'!AE19</f>
        <v>35500</v>
      </c>
      <c r="AF19" s="42">
        <f>'C завтраками| Bed and breakfast'!AF19</f>
        <v>36400</v>
      </c>
      <c r="AG19" s="42">
        <f>'C завтраками| Bed and breakfast'!AG19</f>
        <v>39600</v>
      </c>
      <c r="AH19" s="42">
        <f>'C завтраками| Bed and breakfast'!AH19</f>
        <v>42800</v>
      </c>
      <c r="AI19" s="42">
        <f>'C завтраками| Bed and breakfast'!AI19</f>
        <v>44400</v>
      </c>
      <c r="AJ19" s="42">
        <f>'C завтраками| Bed and breakfast'!AJ19</f>
        <v>47500</v>
      </c>
      <c r="AK19" s="42">
        <f>'C завтраками| Bed and breakfast'!AK19</f>
        <v>66000</v>
      </c>
      <c r="AL19" s="42">
        <f>'C завтраками| Bed and breakfast'!AL19</f>
        <v>75000</v>
      </c>
      <c r="AM19" s="42">
        <f>'C завтраками| Bed and breakfast'!AM19</f>
        <v>70500</v>
      </c>
      <c r="AN19" s="42">
        <f>'C завтраками| Bed and breakfast'!AN19</f>
        <v>61500</v>
      </c>
      <c r="AO19" s="42">
        <f>'C завтраками| Bed and breakfast'!AO19</f>
        <v>57000</v>
      </c>
      <c r="AP19" s="42">
        <f>'C завтраками| Bed and breakfast'!AP19</f>
        <v>47500</v>
      </c>
      <c r="AQ19" s="42">
        <f>'C завтраками| Bed and breakfast'!AQ19</f>
        <v>47500</v>
      </c>
      <c r="AR19" s="42">
        <f>'C завтраками| Bed and breakfast'!AR19</f>
        <v>43000</v>
      </c>
      <c r="AS19" s="42">
        <f>'C завтраками| Bed and breakfast'!AS19</f>
        <v>44500</v>
      </c>
      <c r="AT19" s="42">
        <f>'C завтраками| Bed and breakfast'!AT19</f>
        <v>43000</v>
      </c>
      <c r="AU19" s="42">
        <f>'C завтраками| Bed and breakfast'!AU19</f>
        <v>43000</v>
      </c>
      <c r="AV19" s="42">
        <f>'C завтраками| Bed and breakfast'!AV19</f>
        <v>44500</v>
      </c>
      <c r="AW19" s="42">
        <f>'C завтраками| Bed and breakfast'!AW19</f>
        <v>47500</v>
      </c>
      <c r="AX19" s="42">
        <f>'C завтраками| Bed and breakfast'!AX19</f>
        <v>47500</v>
      </c>
      <c r="AY19" s="42">
        <f>'C завтраками| Bed and breakfast'!AY19</f>
        <v>47500</v>
      </c>
      <c r="AZ19" s="42">
        <f>'C завтраками| Bed and breakfast'!AZ19</f>
        <v>47500</v>
      </c>
      <c r="BA19" s="42">
        <f>'C завтраками| Bed and breakfast'!BA19</f>
        <v>47500</v>
      </c>
      <c r="BB19" s="42">
        <f>'C завтраками| Bed and breakfast'!BB19</f>
        <v>48500</v>
      </c>
      <c r="BC19" s="42">
        <f>'C завтраками| Bed and breakfast'!BC19</f>
        <v>50000</v>
      </c>
      <c r="BD19" s="42">
        <f>'C завтраками| Bed and breakfast'!BD19</f>
        <v>50000</v>
      </c>
      <c r="BE19" s="42">
        <f>'C завтраками| Bed and breakfast'!BE19</f>
        <v>48500</v>
      </c>
      <c r="BF19" s="42">
        <f>'C завтраками| Bed and breakfast'!BF19</f>
        <v>47500</v>
      </c>
      <c r="BG19" s="42">
        <f>'C завтраками| Bed and breakfast'!BG19</f>
        <v>44500</v>
      </c>
      <c r="BH19" s="42">
        <f>'C завтраками| Bed and breakfast'!BH19</f>
        <v>41500</v>
      </c>
      <c r="BI19" s="42">
        <f>'C завтраками| Bed and breakfast'!BI19</f>
        <v>41500</v>
      </c>
      <c r="BJ19" s="42">
        <f>'C завтраками| Bed and breakfast'!BJ19</f>
        <v>41500</v>
      </c>
      <c r="BK19" s="42">
        <f>'C завтраками| Bed and breakfast'!BK19</f>
        <v>41500</v>
      </c>
    </row>
    <row r="20" spans="1:63" s="53" customFormat="1" x14ac:dyDescent="0.2">
      <c r="A20" s="88">
        <f>A8</f>
        <v>2</v>
      </c>
      <c r="B20" s="42">
        <f>'C завтраками| Bed and breakfast'!B20</f>
        <v>41100</v>
      </c>
      <c r="C20" s="42">
        <f>'C завтраками| Bed and breakfast'!C20</f>
        <v>36100</v>
      </c>
      <c r="D20" s="42">
        <f>'C завтраками| Bed and breakfast'!D20</f>
        <v>36100</v>
      </c>
      <c r="E20" s="42">
        <f>'C завтраками| Bed and breakfast'!E20</f>
        <v>36100</v>
      </c>
      <c r="F20" s="42">
        <f>'C завтраками| Bed and breakfast'!F20</f>
        <v>36100</v>
      </c>
      <c r="G20" s="42">
        <f>'C завтраками| Bed and breakfast'!G20</f>
        <v>41100</v>
      </c>
      <c r="H20" s="42">
        <f>'C завтраками| Bed and breakfast'!H20</f>
        <v>36100</v>
      </c>
      <c r="I20" s="42">
        <f>'C завтраками| Bed and breakfast'!I20</f>
        <v>38100</v>
      </c>
      <c r="J20" s="42">
        <f>'C завтраками| Bed and breakfast'!J20</f>
        <v>38100</v>
      </c>
      <c r="K20" s="42">
        <f>'C завтраками| Bed and breakfast'!K20</f>
        <v>38100</v>
      </c>
      <c r="L20" s="42">
        <f>'C завтраками| Bed and breakfast'!L20</f>
        <v>38100</v>
      </c>
      <c r="M20" s="42">
        <f>'C завтраками| Bed and breakfast'!M20</f>
        <v>40100</v>
      </c>
      <c r="N20" s="42">
        <f>'C завтраками| Bed and breakfast'!N20</f>
        <v>34000</v>
      </c>
      <c r="O20" s="42">
        <f>'C завтраками| Bed and breakfast'!O20</f>
        <v>31400</v>
      </c>
      <c r="P20" s="42">
        <f>'C завтраками| Bed and breakfast'!P20</f>
        <v>32100</v>
      </c>
      <c r="Q20" s="42">
        <f>'C завтраками| Bed and breakfast'!Q20</f>
        <v>31400</v>
      </c>
      <c r="R20" s="42">
        <f>'C завтраками| Bed and breakfast'!R20</f>
        <v>32100</v>
      </c>
      <c r="S20" s="42">
        <f>'C завтраками| Bed and breakfast'!S20</f>
        <v>30700</v>
      </c>
      <c r="T20" s="42">
        <f>'C завтраками| Bed and breakfast'!T20</f>
        <v>30000</v>
      </c>
      <c r="U20" s="42">
        <f>'C завтраками| Bed and breakfast'!U20</f>
        <v>30700</v>
      </c>
      <c r="V20" s="42">
        <f>'C завтраками| Bed and breakfast'!V20</f>
        <v>30000</v>
      </c>
      <c r="W20" s="42">
        <f>'C завтраками| Bed and breakfast'!W20</f>
        <v>31400</v>
      </c>
      <c r="X20" s="42">
        <f>'C завтраками| Bed and breakfast'!X20</f>
        <v>31400</v>
      </c>
      <c r="Y20" s="42">
        <f>'C завтраками| Bed and breakfast'!Y20</f>
        <v>31400</v>
      </c>
      <c r="Z20" s="42">
        <f>'C завтраками| Bed and breakfast'!Z20</f>
        <v>30000</v>
      </c>
      <c r="AA20" s="42">
        <f>'C завтраками| Bed and breakfast'!AA20</f>
        <v>35200</v>
      </c>
      <c r="AB20" s="42">
        <f>'C завтраками| Bed and breakfast'!AB20</f>
        <v>36100</v>
      </c>
      <c r="AC20" s="42">
        <f>'C завтраками| Bed and breakfast'!AC20</f>
        <v>35200</v>
      </c>
      <c r="AD20" s="42">
        <f>'C завтраками| Bed and breakfast'!AD20</f>
        <v>36100</v>
      </c>
      <c r="AE20" s="42">
        <f>'C завтраками| Bed and breakfast'!AE20</f>
        <v>37000</v>
      </c>
      <c r="AF20" s="42">
        <f>'C завтраками| Bed and breakfast'!AF20</f>
        <v>37900</v>
      </c>
      <c r="AG20" s="42">
        <f>'C завтраками| Bed and breakfast'!AG20</f>
        <v>41100</v>
      </c>
      <c r="AH20" s="42">
        <f>'C завтраками| Bed and breakfast'!AH20</f>
        <v>44300</v>
      </c>
      <c r="AI20" s="42">
        <f>'C завтраками| Bed and breakfast'!AI20</f>
        <v>45900</v>
      </c>
      <c r="AJ20" s="42">
        <f>'C завтраками| Bed and breakfast'!AJ20</f>
        <v>49500</v>
      </c>
      <c r="AK20" s="42">
        <f>'C завтраками| Bed and breakfast'!AK20</f>
        <v>68000</v>
      </c>
      <c r="AL20" s="42">
        <f>'C завтраками| Bed and breakfast'!AL20</f>
        <v>77000</v>
      </c>
      <c r="AM20" s="42">
        <f>'C завтраками| Bed and breakfast'!AM20</f>
        <v>72500</v>
      </c>
      <c r="AN20" s="42">
        <f>'C завтраками| Bed and breakfast'!AN20</f>
        <v>63500</v>
      </c>
      <c r="AO20" s="42">
        <f>'C завтраками| Bed and breakfast'!AO20</f>
        <v>59000</v>
      </c>
      <c r="AP20" s="42">
        <f>'C завтраками| Bed and breakfast'!AP20</f>
        <v>49500</v>
      </c>
      <c r="AQ20" s="42">
        <f>'C завтраками| Bed and breakfast'!AQ20</f>
        <v>49500</v>
      </c>
      <c r="AR20" s="42">
        <f>'C завтраками| Bed and breakfast'!AR20</f>
        <v>44700</v>
      </c>
      <c r="AS20" s="42">
        <f>'C завтраками| Bed and breakfast'!AS20</f>
        <v>46200</v>
      </c>
      <c r="AT20" s="42">
        <f>'C завтраками| Bed and breakfast'!AT20</f>
        <v>44700</v>
      </c>
      <c r="AU20" s="42">
        <f>'C завтраками| Bed and breakfast'!AU20</f>
        <v>44700</v>
      </c>
      <c r="AV20" s="42">
        <f>'C завтраками| Bed and breakfast'!AV20</f>
        <v>46200</v>
      </c>
      <c r="AW20" s="42">
        <f>'C завтраками| Bed and breakfast'!AW20</f>
        <v>49200</v>
      </c>
      <c r="AX20" s="42">
        <f>'C завтраками| Bed and breakfast'!AX20</f>
        <v>49200</v>
      </c>
      <c r="AY20" s="42">
        <f>'C завтраками| Bed and breakfast'!AY20</f>
        <v>49200</v>
      </c>
      <c r="AZ20" s="42">
        <f>'C завтраками| Bed and breakfast'!AZ20</f>
        <v>49200</v>
      </c>
      <c r="BA20" s="42">
        <f>'C завтраками| Bed and breakfast'!BA20</f>
        <v>49200</v>
      </c>
      <c r="BB20" s="42">
        <f>'C завтраками| Bed and breakfast'!BB20</f>
        <v>50200</v>
      </c>
      <c r="BC20" s="42">
        <f>'C завтраками| Bed and breakfast'!BC20</f>
        <v>51700</v>
      </c>
      <c r="BD20" s="42">
        <f>'C завтраками| Bed and breakfast'!BD20</f>
        <v>51700</v>
      </c>
      <c r="BE20" s="42">
        <f>'C завтраками| Bed and breakfast'!BE20</f>
        <v>50200</v>
      </c>
      <c r="BF20" s="42">
        <f>'C завтраками| Bed and breakfast'!BF20</f>
        <v>49200</v>
      </c>
      <c r="BG20" s="42">
        <f>'C завтраками| Bed and breakfast'!BG20</f>
        <v>46200</v>
      </c>
      <c r="BH20" s="42">
        <f>'C завтраками| Bed and breakfast'!BH20</f>
        <v>43200</v>
      </c>
      <c r="BI20" s="42">
        <f>'C завтраками| Bed and breakfast'!BI20</f>
        <v>43200</v>
      </c>
      <c r="BJ20" s="42">
        <f>'C завтраками| Bed and breakfast'!BJ20</f>
        <v>43200</v>
      </c>
      <c r="BK20" s="42">
        <f>'C завтраками| Bed and breakfast'!BK20</f>
        <v>43200</v>
      </c>
    </row>
    <row r="21" spans="1:6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row>
    <row r="22" spans="1:63" s="53" customFormat="1" x14ac:dyDescent="0.2">
      <c r="A22" s="88" t="s">
        <v>88</v>
      </c>
      <c r="B22" s="42">
        <f>'C завтраками| Bed and breakfast'!B22</f>
        <v>66100</v>
      </c>
      <c r="C22" s="42">
        <f>'C завтраками| Bed and breakfast'!C22</f>
        <v>61100</v>
      </c>
      <c r="D22" s="42">
        <f>'C завтраками| Bed and breakfast'!D22</f>
        <v>61100</v>
      </c>
      <c r="E22" s="42">
        <f>'C завтраками| Bed and breakfast'!E22</f>
        <v>61100</v>
      </c>
      <c r="F22" s="42">
        <f>'C завтраками| Bed and breakfast'!F22</f>
        <v>61100</v>
      </c>
      <c r="G22" s="42">
        <f>'C завтраками| Bed and breakfast'!G22</f>
        <v>66100</v>
      </c>
      <c r="H22" s="42">
        <f>'C завтраками| Bed and breakfast'!H22</f>
        <v>61100</v>
      </c>
      <c r="I22" s="42">
        <f>'C завтраками| Bed and breakfast'!I22</f>
        <v>63100</v>
      </c>
      <c r="J22" s="42">
        <f>'C завтраками| Bed and breakfast'!J22</f>
        <v>63100</v>
      </c>
      <c r="K22" s="42">
        <f>'C завтраками| Bed and breakfast'!K22</f>
        <v>63100</v>
      </c>
      <c r="L22" s="42">
        <f>'C завтраками| Bed and breakfast'!L22</f>
        <v>63100</v>
      </c>
      <c r="M22" s="42">
        <f>'C завтраками| Bed and breakfast'!M22</f>
        <v>65100</v>
      </c>
      <c r="N22" s="42">
        <f>'C завтраками| Bed and breakfast'!N22</f>
        <v>59000</v>
      </c>
      <c r="O22" s="42">
        <f>'C завтраками| Bed and breakfast'!O22</f>
        <v>56400</v>
      </c>
      <c r="P22" s="42">
        <f>'C завтраками| Bed and breakfast'!P22</f>
        <v>57100</v>
      </c>
      <c r="Q22" s="42">
        <f>'C завтраками| Bed and breakfast'!Q22</f>
        <v>56400</v>
      </c>
      <c r="R22" s="42">
        <f>'C завтраками| Bed and breakfast'!R22</f>
        <v>57100</v>
      </c>
      <c r="S22" s="42">
        <f>'C завтраками| Bed and breakfast'!S22</f>
        <v>55700</v>
      </c>
      <c r="T22" s="42">
        <f>'C завтраками| Bed and breakfast'!T22</f>
        <v>55000</v>
      </c>
      <c r="U22" s="42">
        <f>'C завтраками| Bed and breakfast'!U22</f>
        <v>55700</v>
      </c>
      <c r="V22" s="42">
        <f>'C завтраками| Bed and breakfast'!V22</f>
        <v>55000</v>
      </c>
      <c r="W22" s="42">
        <f>'C завтраками| Bed and breakfast'!W22</f>
        <v>56400</v>
      </c>
      <c r="X22" s="42">
        <f>'C завтраками| Bed and breakfast'!X22</f>
        <v>56400</v>
      </c>
      <c r="Y22" s="42">
        <f>'C завтраками| Bed and breakfast'!Y22</f>
        <v>56400</v>
      </c>
      <c r="Z22" s="42">
        <f>'C завтраками| Bed and breakfast'!Z22</f>
        <v>55000</v>
      </c>
      <c r="AA22" s="42">
        <f>'C завтраками| Bed and breakfast'!AA22</f>
        <v>70200</v>
      </c>
      <c r="AB22" s="42">
        <f>'C завтраками| Bed and breakfast'!AB22</f>
        <v>71100</v>
      </c>
      <c r="AC22" s="42">
        <f>'C завтраками| Bed and breakfast'!AC22</f>
        <v>70200</v>
      </c>
      <c r="AD22" s="42">
        <f>'C завтраками| Bed and breakfast'!AD22</f>
        <v>71100</v>
      </c>
      <c r="AE22" s="42">
        <f>'C завтраками| Bed and breakfast'!AE22</f>
        <v>72000</v>
      </c>
      <c r="AF22" s="42">
        <f>'C завтраками| Bed and breakfast'!AF22</f>
        <v>72900</v>
      </c>
      <c r="AG22" s="42">
        <f>'C завтраками| Bed and breakfast'!AG22</f>
        <v>76100</v>
      </c>
      <c r="AH22" s="42">
        <f>'C завтраками| Bed and breakfast'!AH22</f>
        <v>79300</v>
      </c>
      <c r="AI22" s="42">
        <f>'C завтраками| Bed and breakfast'!AI22</f>
        <v>80900</v>
      </c>
      <c r="AJ22" s="42">
        <f>'C завтраками| Bed and breakfast'!AJ22</f>
        <v>104500</v>
      </c>
      <c r="AK22" s="42">
        <f>'C завтраками| Bed and breakfast'!AK22</f>
        <v>123000</v>
      </c>
      <c r="AL22" s="42">
        <f>'C завтраками| Bed and breakfast'!AL22</f>
        <v>132000</v>
      </c>
      <c r="AM22" s="42">
        <f>'C завтраками| Bed and breakfast'!AM22</f>
        <v>127500</v>
      </c>
      <c r="AN22" s="42">
        <f>'C завтраками| Bed and breakfast'!AN22</f>
        <v>118500</v>
      </c>
      <c r="AO22" s="42">
        <f>'C завтраками| Bed and breakfast'!AO22</f>
        <v>114000</v>
      </c>
      <c r="AP22" s="42">
        <f>'C завтраками| Bed and breakfast'!AP22</f>
        <v>104500</v>
      </c>
      <c r="AQ22" s="42">
        <f>'C завтраками| Bed and breakfast'!AQ22</f>
        <v>104500</v>
      </c>
      <c r="AR22" s="42">
        <f>'C завтраками| Bed and breakfast'!AR22</f>
        <v>74700</v>
      </c>
      <c r="AS22" s="42">
        <f>'C завтраками| Bed and breakfast'!AS22</f>
        <v>76200</v>
      </c>
      <c r="AT22" s="42">
        <f>'C завтраками| Bed and breakfast'!AT22</f>
        <v>74700</v>
      </c>
      <c r="AU22" s="42">
        <f>'C завтраками| Bed and breakfast'!AU22</f>
        <v>74700</v>
      </c>
      <c r="AV22" s="42">
        <f>'C завтраками| Bed and breakfast'!AV22</f>
        <v>76200</v>
      </c>
      <c r="AW22" s="42">
        <f>'C завтраками| Bed and breakfast'!AW22</f>
        <v>89200</v>
      </c>
      <c r="AX22" s="42">
        <f>'C завтраками| Bed and breakfast'!AX22</f>
        <v>89200</v>
      </c>
      <c r="AY22" s="42">
        <f>'C завтраками| Bed and breakfast'!AY22</f>
        <v>89200</v>
      </c>
      <c r="AZ22" s="42">
        <f>'C завтраками| Bed and breakfast'!AZ22</f>
        <v>89200</v>
      </c>
      <c r="BA22" s="42">
        <f>'C завтраками| Bed and breakfast'!BA22</f>
        <v>89200</v>
      </c>
      <c r="BB22" s="42">
        <f>'C завтраками| Bed and breakfast'!BB22</f>
        <v>90200</v>
      </c>
      <c r="BC22" s="42">
        <f>'C завтраками| Bed and breakfast'!BC22</f>
        <v>91700</v>
      </c>
      <c r="BD22" s="42">
        <f>'C завтраками| Bed and breakfast'!BD22</f>
        <v>91700</v>
      </c>
      <c r="BE22" s="42">
        <f>'C завтраками| Bed and breakfast'!BE22</f>
        <v>90200</v>
      </c>
      <c r="BF22" s="42">
        <f>'C завтраками| Bed and breakfast'!BF22</f>
        <v>89200</v>
      </c>
      <c r="BG22" s="42">
        <f>'C завтраками| Bed and breakfast'!BG22</f>
        <v>76200</v>
      </c>
      <c r="BH22" s="42">
        <f>'C завтраками| Bed and breakfast'!BH22</f>
        <v>73200</v>
      </c>
      <c r="BI22" s="42">
        <f>'C завтраками| Bed and breakfast'!BI22</f>
        <v>73200</v>
      </c>
      <c r="BJ22" s="42">
        <f>'C завтраками| Bed and breakfast'!BJ22</f>
        <v>73200</v>
      </c>
      <c r="BK22" s="42">
        <f>'C завтраками| Bed and breakfast'!BK22</f>
        <v>73200</v>
      </c>
    </row>
    <row r="23" spans="1:6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row>
    <row r="24" spans="1:63" ht="18.75" customHeight="1" x14ac:dyDescent="0.2">
      <c r="A24" s="111" t="s">
        <v>100</v>
      </c>
      <c r="B24" s="138">
        <f t="shared" ref="B24" si="0">B4</f>
        <v>45574</v>
      </c>
      <c r="C24" s="138">
        <f t="shared" ref="C24:BK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c r="AA24" s="138">
        <f t="shared" si="1"/>
        <v>45627</v>
      </c>
      <c r="AB24" s="138">
        <f t="shared" si="1"/>
        <v>45633</v>
      </c>
      <c r="AC24" s="138">
        <f t="shared" si="1"/>
        <v>45634</v>
      </c>
      <c r="AD24" s="138">
        <f t="shared" si="1"/>
        <v>45639</v>
      </c>
      <c r="AE24" s="138">
        <f t="shared" si="1"/>
        <v>45642</v>
      </c>
      <c r="AF24" s="138">
        <f t="shared" si="1"/>
        <v>45647</v>
      </c>
      <c r="AG24" s="138">
        <f t="shared" si="1"/>
        <v>45650</v>
      </c>
      <c r="AH24" s="138">
        <f t="shared" si="1"/>
        <v>45653</v>
      </c>
      <c r="AI24" s="138">
        <f t="shared" si="1"/>
        <v>45654</v>
      </c>
      <c r="AJ24" s="138">
        <f t="shared" si="1"/>
        <v>45655</v>
      </c>
      <c r="AK24" s="138">
        <f t="shared" si="1"/>
        <v>45656</v>
      </c>
      <c r="AL24" s="138">
        <f t="shared" si="1"/>
        <v>45657</v>
      </c>
      <c r="AM24" s="138">
        <f t="shared" si="1"/>
        <v>45659</v>
      </c>
      <c r="AN24" s="138">
        <f t="shared" si="1"/>
        <v>45661</v>
      </c>
      <c r="AO24" s="138">
        <f t="shared" si="1"/>
        <v>45662</v>
      </c>
      <c r="AP24" s="138">
        <f t="shared" si="1"/>
        <v>45664</v>
      </c>
      <c r="AQ24" s="138">
        <f t="shared" si="1"/>
        <v>45665</v>
      </c>
      <c r="AR24" s="138">
        <f t="shared" si="1"/>
        <v>45666</v>
      </c>
      <c r="AS24" s="138">
        <f t="shared" si="1"/>
        <v>45674</v>
      </c>
      <c r="AT24" s="138">
        <f t="shared" si="1"/>
        <v>45677</v>
      </c>
      <c r="AU24" s="138">
        <f t="shared" si="1"/>
        <v>45680</v>
      </c>
      <c r="AV24" s="138">
        <f t="shared" si="1"/>
        <v>45683</v>
      </c>
      <c r="AW24" s="138">
        <f t="shared" si="1"/>
        <v>45688</v>
      </c>
      <c r="AX24" s="138">
        <f t="shared" si="1"/>
        <v>45689</v>
      </c>
      <c r="AY24" s="138">
        <f t="shared" si="1"/>
        <v>45695</v>
      </c>
      <c r="AZ24" s="138">
        <f t="shared" si="1"/>
        <v>45697</v>
      </c>
      <c r="BA24" s="138">
        <f t="shared" si="1"/>
        <v>45701</v>
      </c>
      <c r="BB24" s="138">
        <f t="shared" si="1"/>
        <v>45703</v>
      </c>
      <c r="BC24" s="138">
        <f t="shared" si="1"/>
        <v>45705</v>
      </c>
      <c r="BD24" s="138">
        <f t="shared" si="1"/>
        <v>45709</v>
      </c>
      <c r="BE24" s="138">
        <f t="shared" si="1"/>
        <v>45712</v>
      </c>
      <c r="BF24" s="138">
        <f t="shared" si="1"/>
        <v>45713</v>
      </c>
      <c r="BG24" s="138">
        <f t="shared" si="1"/>
        <v>45717</v>
      </c>
      <c r="BH24" s="138">
        <f t="shared" si="1"/>
        <v>45718</v>
      </c>
      <c r="BI24" s="138">
        <f t="shared" si="1"/>
        <v>45727</v>
      </c>
      <c r="BJ24" s="138">
        <f t="shared" si="1"/>
        <v>45732</v>
      </c>
      <c r="BK24" s="138">
        <f t="shared" si="1"/>
        <v>45739</v>
      </c>
    </row>
    <row r="25" spans="1:63" ht="17.25" customHeight="1" x14ac:dyDescent="0.2">
      <c r="A25" s="90" t="s">
        <v>64</v>
      </c>
      <c r="B25" s="138">
        <f t="shared" ref="B25" si="2">B5</f>
        <v>45577</v>
      </c>
      <c r="C25" s="138">
        <f t="shared" ref="C25:BK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c r="AA25" s="138">
        <f t="shared" si="3"/>
        <v>45632</v>
      </c>
      <c r="AB25" s="138">
        <f t="shared" si="3"/>
        <v>45633</v>
      </c>
      <c r="AC25" s="138">
        <f t="shared" si="3"/>
        <v>45638</v>
      </c>
      <c r="AD25" s="138">
        <f t="shared" si="3"/>
        <v>45641</v>
      </c>
      <c r="AE25" s="138">
        <f t="shared" si="3"/>
        <v>45646</v>
      </c>
      <c r="AF25" s="138">
        <f t="shared" si="3"/>
        <v>45649</v>
      </c>
      <c r="AG25" s="138">
        <f t="shared" si="3"/>
        <v>45652</v>
      </c>
      <c r="AH25" s="138">
        <f t="shared" si="3"/>
        <v>45653</v>
      </c>
      <c r="AI25" s="138">
        <f t="shared" si="3"/>
        <v>45654</v>
      </c>
      <c r="AJ25" s="138">
        <f t="shared" si="3"/>
        <v>45655</v>
      </c>
      <c r="AK25" s="138">
        <f t="shared" si="3"/>
        <v>45656</v>
      </c>
      <c r="AL25" s="138">
        <f t="shared" si="3"/>
        <v>45658</v>
      </c>
      <c r="AM25" s="138">
        <f t="shared" si="3"/>
        <v>45660</v>
      </c>
      <c r="AN25" s="138">
        <f t="shared" si="3"/>
        <v>45661</v>
      </c>
      <c r="AO25" s="138">
        <f t="shared" si="3"/>
        <v>45663</v>
      </c>
      <c r="AP25" s="138">
        <f t="shared" si="3"/>
        <v>45664</v>
      </c>
      <c r="AQ25" s="138">
        <f t="shared" si="3"/>
        <v>45665</v>
      </c>
      <c r="AR25" s="138">
        <f t="shared" si="3"/>
        <v>45673</v>
      </c>
      <c r="AS25" s="138">
        <f t="shared" si="3"/>
        <v>45676</v>
      </c>
      <c r="AT25" s="138">
        <f t="shared" si="3"/>
        <v>45679</v>
      </c>
      <c r="AU25" s="138">
        <f t="shared" si="3"/>
        <v>45682</v>
      </c>
      <c r="AV25" s="138">
        <f t="shared" si="3"/>
        <v>45687</v>
      </c>
      <c r="AW25" s="138">
        <f t="shared" si="3"/>
        <v>45688</v>
      </c>
      <c r="AX25" s="138">
        <f t="shared" si="3"/>
        <v>45694</v>
      </c>
      <c r="AY25" s="138">
        <f t="shared" si="3"/>
        <v>45696</v>
      </c>
      <c r="AZ25" s="138">
        <f t="shared" si="3"/>
        <v>45700</v>
      </c>
      <c r="BA25" s="138">
        <f t="shared" si="3"/>
        <v>45702</v>
      </c>
      <c r="BB25" s="138">
        <f t="shared" si="3"/>
        <v>45704</v>
      </c>
      <c r="BC25" s="138">
        <f t="shared" si="3"/>
        <v>45708</v>
      </c>
      <c r="BD25" s="138">
        <f t="shared" si="3"/>
        <v>45711</v>
      </c>
      <c r="BE25" s="138">
        <f t="shared" si="3"/>
        <v>45712</v>
      </c>
      <c r="BF25" s="138">
        <f t="shared" si="3"/>
        <v>45716</v>
      </c>
      <c r="BG25" s="138">
        <f t="shared" si="3"/>
        <v>45717</v>
      </c>
      <c r="BH25" s="138">
        <f t="shared" si="3"/>
        <v>45726</v>
      </c>
      <c r="BI25" s="138">
        <f t="shared" si="3"/>
        <v>45731</v>
      </c>
      <c r="BJ25" s="138">
        <f t="shared" si="3"/>
        <v>45738</v>
      </c>
      <c r="BK25" s="138">
        <f t="shared" si="3"/>
        <v>45747</v>
      </c>
    </row>
    <row r="26" spans="1:6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row>
    <row r="27" spans="1:63" s="50" customFormat="1" x14ac:dyDescent="0.2">
      <c r="A27" s="88">
        <v>1</v>
      </c>
      <c r="B27" s="91">
        <f t="shared" ref="B27" si="4">ROUND(B7*0.8,)+35</f>
        <v>15715</v>
      </c>
      <c r="C27" s="91">
        <f t="shared" ref="C27:BK27" si="5">ROUND(C7*0.8,)+35</f>
        <v>11715</v>
      </c>
      <c r="D27" s="91">
        <f t="shared" si="5"/>
        <v>11715</v>
      </c>
      <c r="E27" s="91">
        <f t="shared" si="5"/>
        <v>11715</v>
      </c>
      <c r="F27" s="91">
        <f t="shared" si="5"/>
        <v>11715</v>
      </c>
      <c r="G27" s="91">
        <f t="shared" si="5"/>
        <v>15715</v>
      </c>
      <c r="H27" s="91">
        <f t="shared" si="5"/>
        <v>11715</v>
      </c>
      <c r="I27" s="91">
        <f t="shared" si="5"/>
        <v>13315</v>
      </c>
      <c r="J27" s="91">
        <f t="shared" si="5"/>
        <v>13315</v>
      </c>
      <c r="K27" s="91">
        <f t="shared" si="5"/>
        <v>13315</v>
      </c>
      <c r="L27" s="91">
        <f t="shared" si="5"/>
        <v>13315</v>
      </c>
      <c r="M27" s="91">
        <f t="shared" si="5"/>
        <v>14915</v>
      </c>
      <c r="N27" s="91">
        <f t="shared" si="5"/>
        <v>10035</v>
      </c>
      <c r="O27" s="91">
        <f t="shared" si="5"/>
        <v>7955</v>
      </c>
      <c r="P27" s="91">
        <f t="shared" si="5"/>
        <v>8515</v>
      </c>
      <c r="Q27" s="91">
        <f t="shared" si="5"/>
        <v>7955</v>
      </c>
      <c r="R27" s="91">
        <f t="shared" si="5"/>
        <v>8515</v>
      </c>
      <c r="S27" s="91">
        <f t="shared" si="5"/>
        <v>7395</v>
      </c>
      <c r="T27" s="91">
        <f t="shared" si="5"/>
        <v>6835</v>
      </c>
      <c r="U27" s="91">
        <f t="shared" si="5"/>
        <v>7395</v>
      </c>
      <c r="V27" s="91">
        <f t="shared" si="5"/>
        <v>6835</v>
      </c>
      <c r="W27" s="91">
        <f t="shared" si="5"/>
        <v>7955</v>
      </c>
      <c r="X27" s="91">
        <f t="shared" si="5"/>
        <v>7955</v>
      </c>
      <c r="Y27" s="91">
        <f t="shared" si="5"/>
        <v>7955</v>
      </c>
      <c r="Z27" s="91">
        <f t="shared" si="5"/>
        <v>6835</v>
      </c>
      <c r="AA27" s="91">
        <f t="shared" si="5"/>
        <v>6995</v>
      </c>
      <c r="AB27" s="91">
        <f t="shared" si="5"/>
        <v>7715</v>
      </c>
      <c r="AC27" s="91">
        <f t="shared" si="5"/>
        <v>6995</v>
      </c>
      <c r="AD27" s="91">
        <f t="shared" si="5"/>
        <v>7715</v>
      </c>
      <c r="AE27" s="91">
        <f t="shared" si="5"/>
        <v>8435</v>
      </c>
      <c r="AF27" s="91">
        <f t="shared" si="5"/>
        <v>9155</v>
      </c>
      <c r="AG27" s="91">
        <f t="shared" si="5"/>
        <v>11715</v>
      </c>
      <c r="AH27" s="91">
        <f t="shared" si="5"/>
        <v>14275</v>
      </c>
      <c r="AI27" s="91">
        <f t="shared" si="5"/>
        <v>15555</v>
      </c>
      <c r="AJ27" s="91">
        <f t="shared" si="5"/>
        <v>18035</v>
      </c>
      <c r="AK27" s="91">
        <f t="shared" si="5"/>
        <v>32835</v>
      </c>
      <c r="AL27" s="91">
        <f t="shared" si="5"/>
        <v>40035</v>
      </c>
      <c r="AM27" s="91">
        <f t="shared" si="5"/>
        <v>36435</v>
      </c>
      <c r="AN27" s="91">
        <f t="shared" si="5"/>
        <v>29235</v>
      </c>
      <c r="AO27" s="91">
        <f t="shared" si="5"/>
        <v>25635</v>
      </c>
      <c r="AP27" s="91">
        <f t="shared" si="5"/>
        <v>18035</v>
      </c>
      <c r="AQ27" s="91">
        <f t="shared" si="5"/>
        <v>18035</v>
      </c>
      <c r="AR27" s="91">
        <f t="shared" si="5"/>
        <v>14435</v>
      </c>
      <c r="AS27" s="91">
        <f t="shared" si="5"/>
        <v>15635</v>
      </c>
      <c r="AT27" s="91">
        <f t="shared" si="5"/>
        <v>14435</v>
      </c>
      <c r="AU27" s="91">
        <f t="shared" si="5"/>
        <v>14435</v>
      </c>
      <c r="AV27" s="91">
        <f t="shared" si="5"/>
        <v>15635</v>
      </c>
      <c r="AW27" s="91">
        <f t="shared" si="5"/>
        <v>18035</v>
      </c>
      <c r="AX27" s="91">
        <f t="shared" si="5"/>
        <v>18035</v>
      </c>
      <c r="AY27" s="91">
        <f t="shared" si="5"/>
        <v>18035</v>
      </c>
      <c r="AZ27" s="91">
        <f t="shared" si="5"/>
        <v>18035</v>
      </c>
      <c r="BA27" s="91">
        <f t="shared" si="5"/>
        <v>18035</v>
      </c>
      <c r="BB27" s="91">
        <f t="shared" si="5"/>
        <v>18835</v>
      </c>
      <c r="BC27" s="91">
        <f t="shared" si="5"/>
        <v>20035</v>
      </c>
      <c r="BD27" s="91">
        <f t="shared" si="5"/>
        <v>20035</v>
      </c>
      <c r="BE27" s="91">
        <f t="shared" si="5"/>
        <v>18835</v>
      </c>
      <c r="BF27" s="91">
        <f t="shared" si="5"/>
        <v>18035</v>
      </c>
      <c r="BG27" s="91">
        <f t="shared" si="5"/>
        <v>15635</v>
      </c>
      <c r="BH27" s="91">
        <f t="shared" si="5"/>
        <v>13235</v>
      </c>
      <c r="BI27" s="91">
        <f t="shared" si="5"/>
        <v>13235</v>
      </c>
      <c r="BJ27" s="91">
        <f t="shared" si="5"/>
        <v>13235</v>
      </c>
      <c r="BK27" s="91">
        <f t="shared" si="5"/>
        <v>13235</v>
      </c>
    </row>
    <row r="28" spans="1:63" s="50" customFormat="1" x14ac:dyDescent="0.2">
      <c r="A28" s="88">
        <v>2</v>
      </c>
      <c r="B28" s="91">
        <f t="shared" ref="B28" si="6">ROUND(B8*0.8,)+35</f>
        <v>16915</v>
      </c>
      <c r="C28" s="91">
        <f t="shared" ref="C28:BK28" si="7">ROUND(C8*0.8,)+35</f>
        <v>12915</v>
      </c>
      <c r="D28" s="91">
        <f t="shared" si="7"/>
        <v>12915</v>
      </c>
      <c r="E28" s="91">
        <f t="shared" si="7"/>
        <v>12915</v>
      </c>
      <c r="F28" s="91">
        <f t="shared" si="7"/>
        <v>12915</v>
      </c>
      <c r="G28" s="91">
        <f t="shared" si="7"/>
        <v>16915</v>
      </c>
      <c r="H28" s="91">
        <f t="shared" si="7"/>
        <v>12915</v>
      </c>
      <c r="I28" s="91">
        <f t="shared" si="7"/>
        <v>14515</v>
      </c>
      <c r="J28" s="91">
        <f t="shared" si="7"/>
        <v>14515</v>
      </c>
      <c r="K28" s="91">
        <f t="shared" si="7"/>
        <v>14515</v>
      </c>
      <c r="L28" s="91">
        <f t="shared" si="7"/>
        <v>14515</v>
      </c>
      <c r="M28" s="91">
        <f t="shared" si="7"/>
        <v>16115</v>
      </c>
      <c r="N28" s="91">
        <f t="shared" si="7"/>
        <v>11235</v>
      </c>
      <c r="O28" s="91">
        <f t="shared" si="7"/>
        <v>9155</v>
      </c>
      <c r="P28" s="91">
        <f t="shared" si="7"/>
        <v>9715</v>
      </c>
      <c r="Q28" s="91">
        <f t="shared" si="7"/>
        <v>9155</v>
      </c>
      <c r="R28" s="91">
        <f t="shared" si="7"/>
        <v>9715</v>
      </c>
      <c r="S28" s="91">
        <f t="shared" si="7"/>
        <v>8595</v>
      </c>
      <c r="T28" s="91">
        <f t="shared" si="7"/>
        <v>8035</v>
      </c>
      <c r="U28" s="91">
        <f t="shared" si="7"/>
        <v>8595</v>
      </c>
      <c r="V28" s="91">
        <f t="shared" si="7"/>
        <v>8035</v>
      </c>
      <c r="W28" s="91">
        <f t="shared" si="7"/>
        <v>9155</v>
      </c>
      <c r="X28" s="91">
        <f t="shared" si="7"/>
        <v>9155</v>
      </c>
      <c r="Y28" s="91">
        <f t="shared" si="7"/>
        <v>9155</v>
      </c>
      <c r="Z28" s="91">
        <f t="shared" si="7"/>
        <v>8035</v>
      </c>
      <c r="AA28" s="91">
        <f t="shared" si="7"/>
        <v>8195</v>
      </c>
      <c r="AB28" s="91">
        <f t="shared" si="7"/>
        <v>8915</v>
      </c>
      <c r="AC28" s="91">
        <f t="shared" si="7"/>
        <v>8195</v>
      </c>
      <c r="AD28" s="91">
        <f t="shared" si="7"/>
        <v>8915</v>
      </c>
      <c r="AE28" s="91">
        <f t="shared" si="7"/>
        <v>9635</v>
      </c>
      <c r="AF28" s="91">
        <f t="shared" si="7"/>
        <v>10355</v>
      </c>
      <c r="AG28" s="91">
        <f t="shared" si="7"/>
        <v>12915</v>
      </c>
      <c r="AH28" s="91">
        <f t="shared" si="7"/>
        <v>15475</v>
      </c>
      <c r="AI28" s="91">
        <f t="shared" si="7"/>
        <v>16755</v>
      </c>
      <c r="AJ28" s="91">
        <f t="shared" si="7"/>
        <v>19635</v>
      </c>
      <c r="AK28" s="91">
        <f t="shared" si="7"/>
        <v>34435</v>
      </c>
      <c r="AL28" s="91">
        <f t="shared" si="7"/>
        <v>41635</v>
      </c>
      <c r="AM28" s="91">
        <f t="shared" si="7"/>
        <v>38035</v>
      </c>
      <c r="AN28" s="91">
        <f t="shared" si="7"/>
        <v>30835</v>
      </c>
      <c r="AO28" s="91">
        <f t="shared" si="7"/>
        <v>27235</v>
      </c>
      <c r="AP28" s="91">
        <f t="shared" si="7"/>
        <v>19635</v>
      </c>
      <c r="AQ28" s="91">
        <f t="shared" si="7"/>
        <v>19635</v>
      </c>
      <c r="AR28" s="91">
        <f t="shared" si="7"/>
        <v>15795</v>
      </c>
      <c r="AS28" s="91">
        <f t="shared" si="7"/>
        <v>16995</v>
      </c>
      <c r="AT28" s="91">
        <f t="shared" si="7"/>
        <v>15795</v>
      </c>
      <c r="AU28" s="91">
        <f t="shared" si="7"/>
        <v>15795</v>
      </c>
      <c r="AV28" s="91">
        <f t="shared" si="7"/>
        <v>16995</v>
      </c>
      <c r="AW28" s="91">
        <f t="shared" si="7"/>
        <v>19395</v>
      </c>
      <c r="AX28" s="91">
        <f t="shared" si="7"/>
        <v>19395</v>
      </c>
      <c r="AY28" s="91">
        <f t="shared" si="7"/>
        <v>19395</v>
      </c>
      <c r="AZ28" s="91">
        <f t="shared" si="7"/>
        <v>19395</v>
      </c>
      <c r="BA28" s="91">
        <f t="shared" si="7"/>
        <v>19395</v>
      </c>
      <c r="BB28" s="91">
        <f t="shared" si="7"/>
        <v>20195</v>
      </c>
      <c r="BC28" s="91">
        <f t="shared" si="7"/>
        <v>21395</v>
      </c>
      <c r="BD28" s="91">
        <f t="shared" si="7"/>
        <v>21395</v>
      </c>
      <c r="BE28" s="91">
        <f t="shared" si="7"/>
        <v>20195</v>
      </c>
      <c r="BF28" s="91">
        <f t="shared" si="7"/>
        <v>19395</v>
      </c>
      <c r="BG28" s="91">
        <f t="shared" si="7"/>
        <v>16995</v>
      </c>
      <c r="BH28" s="91">
        <f t="shared" si="7"/>
        <v>14595</v>
      </c>
      <c r="BI28" s="91">
        <f t="shared" si="7"/>
        <v>14595</v>
      </c>
      <c r="BJ28" s="91">
        <f t="shared" si="7"/>
        <v>14595</v>
      </c>
      <c r="BK28" s="91">
        <f t="shared" si="7"/>
        <v>14595</v>
      </c>
    </row>
    <row r="29" spans="1:63" s="50" customFormat="1" x14ac:dyDescent="0.2">
      <c r="A29" s="42" t="s">
        <v>240</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row>
    <row r="30" spans="1:63" s="50" customFormat="1" x14ac:dyDescent="0.2">
      <c r="A30" s="187">
        <v>1</v>
      </c>
      <c r="B30" s="91">
        <f t="shared" ref="B30" si="8">ROUND(B10*0.8,)+35</f>
        <v>16515</v>
      </c>
      <c r="C30" s="91">
        <f t="shared" ref="C30:BK30" si="9">ROUND(C10*0.8,)+35</f>
        <v>12515</v>
      </c>
      <c r="D30" s="91">
        <f t="shared" si="9"/>
        <v>12515</v>
      </c>
      <c r="E30" s="91">
        <f t="shared" si="9"/>
        <v>12515</v>
      </c>
      <c r="F30" s="91">
        <f t="shared" si="9"/>
        <v>12515</v>
      </c>
      <c r="G30" s="91">
        <f t="shared" si="9"/>
        <v>16515</v>
      </c>
      <c r="H30" s="91">
        <f t="shared" si="9"/>
        <v>12515</v>
      </c>
      <c r="I30" s="91">
        <f t="shared" si="9"/>
        <v>14115</v>
      </c>
      <c r="J30" s="91">
        <f t="shared" si="9"/>
        <v>14115</v>
      </c>
      <c r="K30" s="91">
        <f t="shared" si="9"/>
        <v>14115</v>
      </c>
      <c r="L30" s="91">
        <f t="shared" si="9"/>
        <v>14115</v>
      </c>
      <c r="M30" s="91">
        <f t="shared" si="9"/>
        <v>15715</v>
      </c>
      <c r="N30" s="91">
        <f t="shared" si="9"/>
        <v>10835</v>
      </c>
      <c r="O30" s="91">
        <f t="shared" si="9"/>
        <v>8755</v>
      </c>
      <c r="P30" s="91">
        <f t="shared" si="9"/>
        <v>9315</v>
      </c>
      <c r="Q30" s="91">
        <f t="shared" si="9"/>
        <v>8755</v>
      </c>
      <c r="R30" s="91">
        <f t="shared" si="9"/>
        <v>9315</v>
      </c>
      <c r="S30" s="91">
        <f t="shared" si="9"/>
        <v>8195</v>
      </c>
      <c r="T30" s="91">
        <f t="shared" si="9"/>
        <v>7635</v>
      </c>
      <c r="U30" s="91">
        <f t="shared" si="9"/>
        <v>8195</v>
      </c>
      <c r="V30" s="91">
        <f t="shared" si="9"/>
        <v>7635</v>
      </c>
      <c r="W30" s="91">
        <f t="shared" si="9"/>
        <v>8755</v>
      </c>
      <c r="X30" s="91">
        <f t="shared" si="9"/>
        <v>8755</v>
      </c>
      <c r="Y30" s="91">
        <f t="shared" si="9"/>
        <v>8755</v>
      </c>
      <c r="Z30" s="91">
        <f t="shared" si="9"/>
        <v>7635</v>
      </c>
      <c r="AA30" s="91">
        <f t="shared" si="9"/>
        <v>7795</v>
      </c>
      <c r="AB30" s="91">
        <f t="shared" si="9"/>
        <v>8515</v>
      </c>
      <c r="AC30" s="91">
        <f t="shared" si="9"/>
        <v>7795</v>
      </c>
      <c r="AD30" s="91">
        <f t="shared" si="9"/>
        <v>8515</v>
      </c>
      <c r="AE30" s="91">
        <f t="shared" si="9"/>
        <v>9235</v>
      </c>
      <c r="AF30" s="91">
        <f t="shared" si="9"/>
        <v>9955</v>
      </c>
      <c r="AG30" s="91">
        <f t="shared" si="9"/>
        <v>12515</v>
      </c>
      <c r="AH30" s="91">
        <f t="shared" si="9"/>
        <v>15075</v>
      </c>
      <c r="AI30" s="91">
        <f t="shared" si="9"/>
        <v>16355</v>
      </c>
      <c r="AJ30" s="91">
        <f t="shared" si="9"/>
        <v>19635</v>
      </c>
      <c r="AK30" s="91">
        <f t="shared" si="9"/>
        <v>34435</v>
      </c>
      <c r="AL30" s="91">
        <f t="shared" si="9"/>
        <v>41635</v>
      </c>
      <c r="AM30" s="91">
        <f t="shared" si="9"/>
        <v>38035</v>
      </c>
      <c r="AN30" s="91">
        <f t="shared" si="9"/>
        <v>30835</v>
      </c>
      <c r="AO30" s="91">
        <f t="shared" si="9"/>
        <v>27235</v>
      </c>
      <c r="AP30" s="91">
        <f t="shared" si="9"/>
        <v>19635</v>
      </c>
      <c r="AQ30" s="91">
        <f t="shared" si="9"/>
        <v>19635</v>
      </c>
      <c r="AR30" s="91">
        <f t="shared" si="9"/>
        <v>16035</v>
      </c>
      <c r="AS30" s="91">
        <f t="shared" si="9"/>
        <v>17235</v>
      </c>
      <c r="AT30" s="91">
        <f t="shared" si="9"/>
        <v>16035</v>
      </c>
      <c r="AU30" s="91">
        <f t="shared" si="9"/>
        <v>16035</v>
      </c>
      <c r="AV30" s="91">
        <f t="shared" si="9"/>
        <v>17235</v>
      </c>
      <c r="AW30" s="91">
        <f t="shared" si="9"/>
        <v>19635</v>
      </c>
      <c r="AX30" s="91">
        <f t="shared" si="9"/>
        <v>19635</v>
      </c>
      <c r="AY30" s="91">
        <f t="shared" si="9"/>
        <v>19635</v>
      </c>
      <c r="AZ30" s="91">
        <f t="shared" si="9"/>
        <v>19635</v>
      </c>
      <c r="BA30" s="91">
        <f t="shared" si="9"/>
        <v>19635</v>
      </c>
      <c r="BB30" s="91">
        <f t="shared" si="9"/>
        <v>20435</v>
      </c>
      <c r="BC30" s="91">
        <f t="shared" si="9"/>
        <v>21635</v>
      </c>
      <c r="BD30" s="91">
        <f t="shared" si="9"/>
        <v>21635</v>
      </c>
      <c r="BE30" s="91">
        <f t="shared" si="9"/>
        <v>20435</v>
      </c>
      <c r="BF30" s="91">
        <f t="shared" si="9"/>
        <v>19635</v>
      </c>
      <c r="BG30" s="91">
        <f t="shared" si="9"/>
        <v>17235</v>
      </c>
      <c r="BH30" s="91">
        <f t="shared" si="9"/>
        <v>14835</v>
      </c>
      <c r="BI30" s="91">
        <f t="shared" si="9"/>
        <v>14835</v>
      </c>
      <c r="BJ30" s="91">
        <f t="shared" si="9"/>
        <v>14835</v>
      </c>
      <c r="BK30" s="91">
        <f t="shared" si="9"/>
        <v>14835</v>
      </c>
    </row>
    <row r="31" spans="1:63" s="50" customFormat="1" x14ac:dyDescent="0.2">
      <c r="A31" s="187">
        <v>2</v>
      </c>
      <c r="B31" s="91">
        <f t="shared" ref="B31" si="10">ROUND(B11*0.8,)+35</f>
        <v>17715</v>
      </c>
      <c r="C31" s="91">
        <f t="shared" ref="C31:BK31" si="11">ROUND(C11*0.8,)+35</f>
        <v>13715</v>
      </c>
      <c r="D31" s="91">
        <f t="shared" si="11"/>
        <v>13715</v>
      </c>
      <c r="E31" s="91">
        <f t="shared" si="11"/>
        <v>13715</v>
      </c>
      <c r="F31" s="91">
        <f t="shared" si="11"/>
        <v>13715</v>
      </c>
      <c r="G31" s="91">
        <f t="shared" si="11"/>
        <v>17715</v>
      </c>
      <c r="H31" s="91">
        <f t="shared" si="11"/>
        <v>13715</v>
      </c>
      <c r="I31" s="91">
        <f t="shared" si="11"/>
        <v>15315</v>
      </c>
      <c r="J31" s="91">
        <f t="shared" si="11"/>
        <v>15315</v>
      </c>
      <c r="K31" s="91">
        <f t="shared" si="11"/>
        <v>15315</v>
      </c>
      <c r="L31" s="91">
        <f t="shared" si="11"/>
        <v>15315</v>
      </c>
      <c r="M31" s="91">
        <f t="shared" si="11"/>
        <v>16915</v>
      </c>
      <c r="N31" s="91">
        <f t="shared" si="11"/>
        <v>12035</v>
      </c>
      <c r="O31" s="91">
        <f t="shared" si="11"/>
        <v>9955</v>
      </c>
      <c r="P31" s="91">
        <f t="shared" si="11"/>
        <v>10515</v>
      </c>
      <c r="Q31" s="91">
        <f t="shared" si="11"/>
        <v>9955</v>
      </c>
      <c r="R31" s="91">
        <f t="shared" si="11"/>
        <v>10515</v>
      </c>
      <c r="S31" s="91">
        <f t="shared" si="11"/>
        <v>9395</v>
      </c>
      <c r="T31" s="91">
        <f t="shared" si="11"/>
        <v>8835</v>
      </c>
      <c r="U31" s="91">
        <f t="shared" si="11"/>
        <v>9395</v>
      </c>
      <c r="V31" s="91">
        <f t="shared" si="11"/>
        <v>8835</v>
      </c>
      <c r="W31" s="91">
        <f t="shared" si="11"/>
        <v>9955</v>
      </c>
      <c r="X31" s="91">
        <f t="shared" si="11"/>
        <v>9955</v>
      </c>
      <c r="Y31" s="91">
        <f t="shared" si="11"/>
        <v>9955</v>
      </c>
      <c r="Z31" s="91">
        <f t="shared" si="11"/>
        <v>8835</v>
      </c>
      <c r="AA31" s="91">
        <f t="shared" si="11"/>
        <v>8995</v>
      </c>
      <c r="AB31" s="91">
        <f t="shared" si="11"/>
        <v>9715</v>
      </c>
      <c r="AC31" s="91">
        <f t="shared" si="11"/>
        <v>8995</v>
      </c>
      <c r="AD31" s="91">
        <f t="shared" si="11"/>
        <v>9715</v>
      </c>
      <c r="AE31" s="91">
        <f t="shared" si="11"/>
        <v>10435</v>
      </c>
      <c r="AF31" s="91">
        <f t="shared" si="11"/>
        <v>11155</v>
      </c>
      <c r="AG31" s="91">
        <f t="shared" si="11"/>
        <v>13715</v>
      </c>
      <c r="AH31" s="91">
        <f t="shared" si="11"/>
        <v>16275</v>
      </c>
      <c r="AI31" s="91">
        <f t="shared" si="11"/>
        <v>17555</v>
      </c>
      <c r="AJ31" s="91">
        <f t="shared" si="11"/>
        <v>21235</v>
      </c>
      <c r="AK31" s="91">
        <f t="shared" si="11"/>
        <v>36035</v>
      </c>
      <c r="AL31" s="91">
        <f t="shared" si="11"/>
        <v>43235</v>
      </c>
      <c r="AM31" s="91">
        <f t="shared" si="11"/>
        <v>39635</v>
      </c>
      <c r="AN31" s="91">
        <f t="shared" si="11"/>
        <v>32435</v>
      </c>
      <c r="AO31" s="91">
        <f t="shared" si="11"/>
        <v>28835</v>
      </c>
      <c r="AP31" s="91">
        <f t="shared" si="11"/>
        <v>21235</v>
      </c>
      <c r="AQ31" s="91">
        <f t="shared" si="11"/>
        <v>21235</v>
      </c>
      <c r="AR31" s="91">
        <f t="shared" si="11"/>
        <v>17395</v>
      </c>
      <c r="AS31" s="91">
        <f t="shared" si="11"/>
        <v>18595</v>
      </c>
      <c r="AT31" s="91">
        <f t="shared" si="11"/>
        <v>17395</v>
      </c>
      <c r="AU31" s="91">
        <f t="shared" si="11"/>
        <v>17395</v>
      </c>
      <c r="AV31" s="91">
        <f t="shared" si="11"/>
        <v>18595</v>
      </c>
      <c r="AW31" s="91">
        <f t="shared" si="11"/>
        <v>20995</v>
      </c>
      <c r="AX31" s="91">
        <f t="shared" si="11"/>
        <v>20995</v>
      </c>
      <c r="AY31" s="91">
        <f t="shared" si="11"/>
        <v>20995</v>
      </c>
      <c r="AZ31" s="91">
        <f t="shared" si="11"/>
        <v>20995</v>
      </c>
      <c r="BA31" s="91">
        <f t="shared" si="11"/>
        <v>20995</v>
      </c>
      <c r="BB31" s="91">
        <f t="shared" si="11"/>
        <v>21795</v>
      </c>
      <c r="BC31" s="91">
        <f t="shared" si="11"/>
        <v>22995</v>
      </c>
      <c r="BD31" s="91">
        <f t="shared" si="11"/>
        <v>22995</v>
      </c>
      <c r="BE31" s="91">
        <f t="shared" si="11"/>
        <v>21795</v>
      </c>
      <c r="BF31" s="91">
        <f t="shared" si="11"/>
        <v>20995</v>
      </c>
      <c r="BG31" s="91">
        <f t="shared" si="11"/>
        <v>18595</v>
      </c>
      <c r="BH31" s="91">
        <f t="shared" si="11"/>
        <v>16195</v>
      </c>
      <c r="BI31" s="91">
        <f t="shared" si="11"/>
        <v>16195</v>
      </c>
      <c r="BJ31" s="91">
        <f t="shared" si="11"/>
        <v>16195</v>
      </c>
      <c r="BK31" s="91">
        <f t="shared" si="11"/>
        <v>16195</v>
      </c>
    </row>
    <row r="32" spans="1:63"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63" s="50" customFormat="1" x14ac:dyDescent="0.2">
      <c r="A33" s="88">
        <f>A27</f>
        <v>1</v>
      </c>
      <c r="B33" s="91">
        <f t="shared" ref="B33" si="12">ROUND(B13*0.8,)+35</f>
        <v>17315</v>
      </c>
      <c r="C33" s="91">
        <f t="shared" ref="C33:BK33" si="13">ROUND(C13*0.8,)+35</f>
        <v>13315</v>
      </c>
      <c r="D33" s="91">
        <f t="shared" si="13"/>
        <v>13315</v>
      </c>
      <c r="E33" s="91">
        <f t="shared" si="13"/>
        <v>13315</v>
      </c>
      <c r="F33" s="91">
        <f t="shared" si="13"/>
        <v>13315</v>
      </c>
      <c r="G33" s="91">
        <f t="shared" si="13"/>
        <v>17315</v>
      </c>
      <c r="H33" s="91">
        <f t="shared" si="13"/>
        <v>13315</v>
      </c>
      <c r="I33" s="91">
        <f t="shared" si="13"/>
        <v>14915</v>
      </c>
      <c r="J33" s="91">
        <f t="shared" si="13"/>
        <v>14915</v>
      </c>
      <c r="K33" s="91">
        <f t="shared" si="13"/>
        <v>14915</v>
      </c>
      <c r="L33" s="91">
        <f t="shared" si="13"/>
        <v>14915</v>
      </c>
      <c r="M33" s="91">
        <f t="shared" si="13"/>
        <v>16515</v>
      </c>
      <c r="N33" s="91">
        <f t="shared" si="13"/>
        <v>11635</v>
      </c>
      <c r="O33" s="91">
        <f t="shared" si="13"/>
        <v>9555</v>
      </c>
      <c r="P33" s="91">
        <f t="shared" si="13"/>
        <v>10115</v>
      </c>
      <c r="Q33" s="91">
        <f t="shared" si="13"/>
        <v>9555</v>
      </c>
      <c r="R33" s="91">
        <f t="shared" si="13"/>
        <v>10115</v>
      </c>
      <c r="S33" s="91">
        <f t="shared" si="13"/>
        <v>8995</v>
      </c>
      <c r="T33" s="91">
        <f t="shared" si="13"/>
        <v>8435</v>
      </c>
      <c r="U33" s="91">
        <f t="shared" si="13"/>
        <v>8995</v>
      </c>
      <c r="V33" s="91">
        <f t="shared" si="13"/>
        <v>8435</v>
      </c>
      <c r="W33" s="91">
        <f t="shared" si="13"/>
        <v>9555</v>
      </c>
      <c r="X33" s="91">
        <f t="shared" si="13"/>
        <v>9555</v>
      </c>
      <c r="Y33" s="91">
        <f t="shared" si="13"/>
        <v>9555</v>
      </c>
      <c r="Z33" s="91">
        <f t="shared" si="13"/>
        <v>8435</v>
      </c>
      <c r="AA33" s="91">
        <f t="shared" si="13"/>
        <v>8595</v>
      </c>
      <c r="AB33" s="91">
        <f t="shared" si="13"/>
        <v>9315</v>
      </c>
      <c r="AC33" s="91">
        <f t="shared" si="13"/>
        <v>8595</v>
      </c>
      <c r="AD33" s="91">
        <f t="shared" si="13"/>
        <v>9315</v>
      </c>
      <c r="AE33" s="91">
        <f t="shared" si="13"/>
        <v>10035</v>
      </c>
      <c r="AF33" s="91">
        <f t="shared" si="13"/>
        <v>10755</v>
      </c>
      <c r="AG33" s="91">
        <f t="shared" si="13"/>
        <v>13315</v>
      </c>
      <c r="AH33" s="91">
        <f t="shared" si="13"/>
        <v>15875</v>
      </c>
      <c r="AI33" s="91">
        <f t="shared" si="13"/>
        <v>17155</v>
      </c>
      <c r="AJ33" s="91">
        <f t="shared" si="13"/>
        <v>20435</v>
      </c>
      <c r="AK33" s="91">
        <f t="shared" si="13"/>
        <v>35235</v>
      </c>
      <c r="AL33" s="91">
        <f t="shared" si="13"/>
        <v>42435</v>
      </c>
      <c r="AM33" s="91">
        <f t="shared" si="13"/>
        <v>38835</v>
      </c>
      <c r="AN33" s="91">
        <f t="shared" si="13"/>
        <v>31635</v>
      </c>
      <c r="AO33" s="91">
        <f t="shared" si="13"/>
        <v>28035</v>
      </c>
      <c r="AP33" s="91">
        <f t="shared" si="13"/>
        <v>20435</v>
      </c>
      <c r="AQ33" s="91">
        <f t="shared" si="13"/>
        <v>20435</v>
      </c>
      <c r="AR33" s="91">
        <f t="shared" si="13"/>
        <v>16835</v>
      </c>
      <c r="AS33" s="91">
        <f t="shared" si="13"/>
        <v>18035</v>
      </c>
      <c r="AT33" s="91">
        <f t="shared" si="13"/>
        <v>16835</v>
      </c>
      <c r="AU33" s="91">
        <f t="shared" si="13"/>
        <v>16835</v>
      </c>
      <c r="AV33" s="91">
        <f t="shared" si="13"/>
        <v>18035</v>
      </c>
      <c r="AW33" s="91">
        <f t="shared" si="13"/>
        <v>20435</v>
      </c>
      <c r="AX33" s="91">
        <f t="shared" si="13"/>
        <v>20435</v>
      </c>
      <c r="AY33" s="91">
        <f t="shared" si="13"/>
        <v>20435</v>
      </c>
      <c r="AZ33" s="91">
        <f t="shared" si="13"/>
        <v>20435</v>
      </c>
      <c r="BA33" s="91">
        <f t="shared" si="13"/>
        <v>20435</v>
      </c>
      <c r="BB33" s="91">
        <f t="shared" si="13"/>
        <v>21235</v>
      </c>
      <c r="BC33" s="91">
        <f t="shared" si="13"/>
        <v>22435</v>
      </c>
      <c r="BD33" s="91">
        <f t="shared" si="13"/>
        <v>22435</v>
      </c>
      <c r="BE33" s="91">
        <f t="shared" si="13"/>
        <v>21235</v>
      </c>
      <c r="BF33" s="91">
        <f t="shared" si="13"/>
        <v>20435</v>
      </c>
      <c r="BG33" s="91">
        <f t="shared" si="13"/>
        <v>18035</v>
      </c>
      <c r="BH33" s="91">
        <f t="shared" si="13"/>
        <v>15635</v>
      </c>
      <c r="BI33" s="91">
        <f t="shared" si="13"/>
        <v>15635</v>
      </c>
      <c r="BJ33" s="91">
        <f t="shared" si="13"/>
        <v>15635</v>
      </c>
      <c r="BK33" s="91">
        <f t="shared" si="13"/>
        <v>15635</v>
      </c>
    </row>
    <row r="34" spans="1:63" s="50" customFormat="1" x14ac:dyDescent="0.2">
      <c r="A34" s="88">
        <f>A28</f>
        <v>2</v>
      </c>
      <c r="B34" s="91">
        <f t="shared" ref="B34" si="14">ROUND(B14*0.8,)+35</f>
        <v>18515</v>
      </c>
      <c r="C34" s="91">
        <f t="shared" ref="C34:BK34" si="15">ROUND(C14*0.8,)+35</f>
        <v>14515</v>
      </c>
      <c r="D34" s="91">
        <f t="shared" si="15"/>
        <v>14515</v>
      </c>
      <c r="E34" s="91">
        <f t="shared" si="15"/>
        <v>14515</v>
      </c>
      <c r="F34" s="91">
        <f t="shared" si="15"/>
        <v>14515</v>
      </c>
      <c r="G34" s="91">
        <f t="shared" si="15"/>
        <v>18515</v>
      </c>
      <c r="H34" s="91">
        <f t="shared" si="15"/>
        <v>14515</v>
      </c>
      <c r="I34" s="91">
        <f t="shared" si="15"/>
        <v>16115</v>
      </c>
      <c r="J34" s="91">
        <f t="shared" si="15"/>
        <v>16115</v>
      </c>
      <c r="K34" s="91">
        <f t="shared" si="15"/>
        <v>16115</v>
      </c>
      <c r="L34" s="91">
        <f t="shared" si="15"/>
        <v>16115</v>
      </c>
      <c r="M34" s="91">
        <f t="shared" si="15"/>
        <v>17715</v>
      </c>
      <c r="N34" s="91">
        <f t="shared" si="15"/>
        <v>12835</v>
      </c>
      <c r="O34" s="91">
        <f t="shared" si="15"/>
        <v>10755</v>
      </c>
      <c r="P34" s="91">
        <f t="shared" si="15"/>
        <v>11315</v>
      </c>
      <c r="Q34" s="91">
        <f t="shared" si="15"/>
        <v>10755</v>
      </c>
      <c r="R34" s="91">
        <f t="shared" si="15"/>
        <v>11315</v>
      </c>
      <c r="S34" s="91">
        <f t="shared" si="15"/>
        <v>10195</v>
      </c>
      <c r="T34" s="91">
        <f t="shared" si="15"/>
        <v>9635</v>
      </c>
      <c r="U34" s="91">
        <f t="shared" si="15"/>
        <v>10195</v>
      </c>
      <c r="V34" s="91">
        <f t="shared" si="15"/>
        <v>9635</v>
      </c>
      <c r="W34" s="91">
        <f t="shared" si="15"/>
        <v>10755</v>
      </c>
      <c r="X34" s="91">
        <f t="shared" si="15"/>
        <v>10755</v>
      </c>
      <c r="Y34" s="91">
        <f t="shared" si="15"/>
        <v>10755</v>
      </c>
      <c r="Z34" s="91">
        <f t="shared" si="15"/>
        <v>9635</v>
      </c>
      <c r="AA34" s="91">
        <f t="shared" si="15"/>
        <v>9795</v>
      </c>
      <c r="AB34" s="91">
        <f t="shared" si="15"/>
        <v>10515</v>
      </c>
      <c r="AC34" s="91">
        <f t="shared" si="15"/>
        <v>9795</v>
      </c>
      <c r="AD34" s="91">
        <f t="shared" si="15"/>
        <v>10515</v>
      </c>
      <c r="AE34" s="91">
        <f t="shared" si="15"/>
        <v>11235</v>
      </c>
      <c r="AF34" s="91">
        <f t="shared" si="15"/>
        <v>11955</v>
      </c>
      <c r="AG34" s="91">
        <f t="shared" si="15"/>
        <v>14515</v>
      </c>
      <c r="AH34" s="91">
        <f t="shared" si="15"/>
        <v>17075</v>
      </c>
      <c r="AI34" s="91">
        <f t="shared" si="15"/>
        <v>18355</v>
      </c>
      <c r="AJ34" s="91">
        <f t="shared" si="15"/>
        <v>22035</v>
      </c>
      <c r="AK34" s="91">
        <f t="shared" si="15"/>
        <v>36835</v>
      </c>
      <c r="AL34" s="91">
        <f t="shared" si="15"/>
        <v>44035</v>
      </c>
      <c r="AM34" s="91">
        <f t="shared" si="15"/>
        <v>40435</v>
      </c>
      <c r="AN34" s="91">
        <f t="shared" si="15"/>
        <v>33235</v>
      </c>
      <c r="AO34" s="91">
        <f t="shared" si="15"/>
        <v>29635</v>
      </c>
      <c r="AP34" s="91">
        <f t="shared" si="15"/>
        <v>22035</v>
      </c>
      <c r="AQ34" s="91">
        <f t="shared" si="15"/>
        <v>22035</v>
      </c>
      <c r="AR34" s="91">
        <f t="shared" si="15"/>
        <v>18195</v>
      </c>
      <c r="AS34" s="91">
        <f t="shared" si="15"/>
        <v>19395</v>
      </c>
      <c r="AT34" s="91">
        <f t="shared" si="15"/>
        <v>18195</v>
      </c>
      <c r="AU34" s="91">
        <f t="shared" si="15"/>
        <v>18195</v>
      </c>
      <c r="AV34" s="91">
        <f t="shared" si="15"/>
        <v>19395</v>
      </c>
      <c r="AW34" s="91">
        <f t="shared" si="15"/>
        <v>21795</v>
      </c>
      <c r="AX34" s="91">
        <f t="shared" si="15"/>
        <v>21795</v>
      </c>
      <c r="AY34" s="91">
        <f t="shared" si="15"/>
        <v>21795</v>
      </c>
      <c r="AZ34" s="91">
        <f t="shared" si="15"/>
        <v>21795</v>
      </c>
      <c r="BA34" s="91">
        <f t="shared" si="15"/>
        <v>21795</v>
      </c>
      <c r="BB34" s="91">
        <f t="shared" si="15"/>
        <v>22595</v>
      </c>
      <c r="BC34" s="91">
        <f t="shared" si="15"/>
        <v>23795</v>
      </c>
      <c r="BD34" s="91">
        <f t="shared" si="15"/>
        <v>23795</v>
      </c>
      <c r="BE34" s="91">
        <f t="shared" si="15"/>
        <v>22595</v>
      </c>
      <c r="BF34" s="91">
        <f t="shared" si="15"/>
        <v>21795</v>
      </c>
      <c r="BG34" s="91">
        <f t="shared" si="15"/>
        <v>19395</v>
      </c>
      <c r="BH34" s="91">
        <f t="shared" si="15"/>
        <v>16995</v>
      </c>
      <c r="BI34" s="91">
        <f t="shared" si="15"/>
        <v>16995</v>
      </c>
      <c r="BJ34" s="91">
        <f t="shared" si="15"/>
        <v>16995</v>
      </c>
      <c r="BK34" s="91">
        <f t="shared" si="15"/>
        <v>16995</v>
      </c>
    </row>
    <row r="35" spans="1:63"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63" s="50" customFormat="1" x14ac:dyDescent="0.2">
      <c r="A36" s="88">
        <f>A27</f>
        <v>1</v>
      </c>
      <c r="B36" s="91">
        <f t="shared" ref="B36" si="16">ROUND(B16*0.8,)+35</f>
        <v>18515</v>
      </c>
      <c r="C36" s="91">
        <f t="shared" ref="C36:BK36" si="17">ROUND(C16*0.8,)+35</f>
        <v>14515</v>
      </c>
      <c r="D36" s="91">
        <f t="shared" si="17"/>
        <v>14515</v>
      </c>
      <c r="E36" s="91">
        <f t="shared" si="17"/>
        <v>14515</v>
      </c>
      <c r="F36" s="91">
        <f t="shared" si="17"/>
        <v>14515</v>
      </c>
      <c r="G36" s="91">
        <f t="shared" si="17"/>
        <v>18515</v>
      </c>
      <c r="H36" s="91">
        <f t="shared" si="17"/>
        <v>14515</v>
      </c>
      <c r="I36" s="91">
        <f t="shared" si="17"/>
        <v>16115</v>
      </c>
      <c r="J36" s="91">
        <f t="shared" si="17"/>
        <v>16115</v>
      </c>
      <c r="K36" s="91">
        <f t="shared" si="17"/>
        <v>16115</v>
      </c>
      <c r="L36" s="91">
        <f t="shared" si="17"/>
        <v>16115</v>
      </c>
      <c r="M36" s="91">
        <f t="shared" si="17"/>
        <v>17715</v>
      </c>
      <c r="N36" s="91">
        <f t="shared" si="17"/>
        <v>12835</v>
      </c>
      <c r="O36" s="91">
        <f t="shared" si="17"/>
        <v>10755</v>
      </c>
      <c r="P36" s="91">
        <f t="shared" si="17"/>
        <v>11315</v>
      </c>
      <c r="Q36" s="91">
        <f t="shared" si="17"/>
        <v>10755</v>
      </c>
      <c r="R36" s="91">
        <f t="shared" si="17"/>
        <v>11315</v>
      </c>
      <c r="S36" s="91">
        <f t="shared" si="17"/>
        <v>10195</v>
      </c>
      <c r="T36" s="91">
        <f t="shared" si="17"/>
        <v>9635</v>
      </c>
      <c r="U36" s="91">
        <f t="shared" si="17"/>
        <v>10195</v>
      </c>
      <c r="V36" s="91">
        <f t="shared" si="17"/>
        <v>9635</v>
      </c>
      <c r="W36" s="91">
        <f t="shared" si="17"/>
        <v>10755</v>
      </c>
      <c r="X36" s="91">
        <f t="shared" si="17"/>
        <v>10755</v>
      </c>
      <c r="Y36" s="91">
        <f t="shared" si="17"/>
        <v>10755</v>
      </c>
      <c r="Z36" s="91">
        <f t="shared" si="17"/>
        <v>9635</v>
      </c>
      <c r="AA36" s="91">
        <f t="shared" si="17"/>
        <v>9795</v>
      </c>
      <c r="AB36" s="91">
        <f t="shared" si="17"/>
        <v>10515</v>
      </c>
      <c r="AC36" s="91">
        <f t="shared" si="17"/>
        <v>9795</v>
      </c>
      <c r="AD36" s="91">
        <f t="shared" si="17"/>
        <v>10515</v>
      </c>
      <c r="AE36" s="91">
        <f t="shared" si="17"/>
        <v>11235</v>
      </c>
      <c r="AF36" s="91">
        <f t="shared" si="17"/>
        <v>11955</v>
      </c>
      <c r="AG36" s="91">
        <f t="shared" si="17"/>
        <v>14515</v>
      </c>
      <c r="AH36" s="91">
        <f t="shared" si="17"/>
        <v>17075</v>
      </c>
      <c r="AI36" s="91">
        <f t="shared" si="17"/>
        <v>18355</v>
      </c>
      <c r="AJ36" s="91">
        <f t="shared" si="17"/>
        <v>22035</v>
      </c>
      <c r="AK36" s="91">
        <f t="shared" si="17"/>
        <v>36835</v>
      </c>
      <c r="AL36" s="91">
        <f t="shared" si="17"/>
        <v>44035</v>
      </c>
      <c r="AM36" s="91">
        <f t="shared" si="17"/>
        <v>40435</v>
      </c>
      <c r="AN36" s="91">
        <f t="shared" si="17"/>
        <v>33235</v>
      </c>
      <c r="AO36" s="91">
        <f t="shared" si="17"/>
        <v>29635</v>
      </c>
      <c r="AP36" s="91">
        <f t="shared" si="17"/>
        <v>22035</v>
      </c>
      <c r="AQ36" s="91">
        <f t="shared" si="17"/>
        <v>22035</v>
      </c>
      <c r="AR36" s="91">
        <f t="shared" si="17"/>
        <v>18195</v>
      </c>
      <c r="AS36" s="91">
        <f t="shared" si="17"/>
        <v>19395</v>
      </c>
      <c r="AT36" s="91">
        <f t="shared" si="17"/>
        <v>18195</v>
      </c>
      <c r="AU36" s="91">
        <f t="shared" si="17"/>
        <v>18195</v>
      </c>
      <c r="AV36" s="91">
        <f t="shared" si="17"/>
        <v>19395</v>
      </c>
      <c r="AW36" s="91">
        <f t="shared" si="17"/>
        <v>21795</v>
      </c>
      <c r="AX36" s="91">
        <f t="shared" si="17"/>
        <v>21795</v>
      </c>
      <c r="AY36" s="91">
        <f t="shared" si="17"/>
        <v>21795</v>
      </c>
      <c r="AZ36" s="91">
        <f t="shared" si="17"/>
        <v>21795</v>
      </c>
      <c r="BA36" s="91">
        <f t="shared" si="17"/>
        <v>21795</v>
      </c>
      <c r="BB36" s="91">
        <f t="shared" si="17"/>
        <v>22595</v>
      </c>
      <c r="BC36" s="91">
        <f t="shared" si="17"/>
        <v>23795</v>
      </c>
      <c r="BD36" s="91">
        <f t="shared" si="17"/>
        <v>23795</v>
      </c>
      <c r="BE36" s="91">
        <f t="shared" si="17"/>
        <v>22595</v>
      </c>
      <c r="BF36" s="91">
        <f t="shared" si="17"/>
        <v>21795</v>
      </c>
      <c r="BG36" s="91">
        <f t="shared" si="17"/>
        <v>19395</v>
      </c>
      <c r="BH36" s="91">
        <f t="shared" si="17"/>
        <v>16995</v>
      </c>
      <c r="BI36" s="91">
        <f t="shared" si="17"/>
        <v>16995</v>
      </c>
      <c r="BJ36" s="91">
        <f t="shared" si="17"/>
        <v>16995</v>
      </c>
      <c r="BK36" s="91">
        <f t="shared" si="17"/>
        <v>16995</v>
      </c>
    </row>
    <row r="37" spans="1:63" s="50" customFormat="1" x14ac:dyDescent="0.2">
      <c r="A37" s="88">
        <f>A28</f>
        <v>2</v>
      </c>
      <c r="B37" s="91">
        <f t="shared" ref="B37" si="18">ROUND(B17*0.8,)+35</f>
        <v>19715</v>
      </c>
      <c r="C37" s="91">
        <f t="shared" ref="C37:BK37" si="19">ROUND(C17*0.8,)+35</f>
        <v>15715</v>
      </c>
      <c r="D37" s="91">
        <f t="shared" si="19"/>
        <v>15715</v>
      </c>
      <c r="E37" s="91">
        <f t="shared" si="19"/>
        <v>15715</v>
      </c>
      <c r="F37" s="91">
        <f t="shared" si="19"/>
        <v>15715</v>
      </c>
      <c r="G37" s="91">
        <f t="shared" si="19"/>
        <v>19715</v>
      </c>
      <c r="H37" s="91">
        <f t="shared" si="19"/>
        <v>15715</v>
      </c>
      <c r="I37" s="91">
        <f t="shared" si="19"/>
        <v>17315</v>
      </c>
      <c r="J37" s="91">
        <f t="shared" si="19"/>
        <v>17315</v>
      </c>
      <c r="K37" s="91">
        <f t="shared" si="19"/>
        <v>17315</v>
      </c>
      <c r="L37" s="91">
        <f t="shared" si="19"/>
        <v>17315</v>
      </c>
      <c r="M37" s="91">
        <f t="shared" si="19"/>
        <v>18915</v>
      </c>
      <c r="N37" s="91">
        <f t="shared" si="19"/>
        <v>14035</v>
      </c>
      <c r="O37" s="91">
        <f t="shared" si="19"/>
        <v>11955</v>
      </c>
      <c r="P37" s="91">
        <f t="shared" si="19"/>
        <v>12515</v>
      </c>
      <c r="Q37" s="91">
        <f t="shared" si="19"/>
        <v>11955</v>
      </c>
      <c r="R37" s="91">
        <f t="shared" si="19"/>
        <v>12515</v>
      </c>
      <c r="S37" s="91">
        <f t="shared" si="19"/>
        <v>11395</v>
      </c>
      <c r="T37" s="91">
        <f t="shared" si="19"/>
        <v>10835</v>
      </c>
      <c r="U37" s="91">
        <f t="shared" si="19"/>
        <v>11395</v>
      </c>
      <c r="V37" s="91">
        <f t="shared" si="19"/>
        <v>10835</v>
      </c>
      <c r="W37" s="91">
        <f t="shared" si="19"/>
        <v>11955</v>
      </c>
      <c r="X37" s="91">
        <f t="shared" si="19"/>
        <v>11955</v>
      </c>
      <c r="Y37" s="91">
        <f t="shared" si="19"/>
        <v>11955</v>
      </c>
      <c r="Z37" s="91">
        <f t="shared" si="19"/>
        <v>10835</v>
      </c>
      <c r="AA37" s="91">
        <f t="shared" si="19"/>
        <v>10995</v>
      </c>
      <c r="AB37" s="91">
        <f t="shared" si="19"/>
        <v>11715</v>
      </c>
      <c r="AC37" s="91">
        <f t="shared" si="19"/>
        <v>10995</v>
      </c>
      <c r="AD37" s="91">
        <f t="shared" si="19"/>
        <v>11715</v>
      </c>
      <c r="AE37" s="91">
        <f t="shared" si="19"/>
        <v>12435</v>
      </c>
      <c r="AF37" s="91">
        <f t="shared" si="19"/>
        <v>13155</v>
      </c>
      <c r="AG37" s="91">
        <f t="shared" si="19"/>
        <v>15715</v>
      </c>
      <c r="AH37" s="91">
        <f t="shared" si="19"/>
        <v>18275</v>
      </c>
      <c r="AI37" s="91">
        <f t="shared" si="19"/>
        <v>19555</v>
      </c>
      <c r="AJ37" s="91">
        <f t="shared" si="19"/>
        <v>23635</v>
      </c>
      <c r="AK37" s="91">
        <f t="shared" si="19"/>
        <v>38435</v>
      </c>
      <c r="AL37" s="91">
        <f t="shared" si="19"/>
        <v>45635</v>
      </c>
      <c r="AM37" s="91">
        <f t="shared" si="19"/>
        <v>42035</v>
      </c>
      <c r="AN37" s="91">
        <f t="shared" si="19"/>
        <v>34835</v>
      </c>
      <c r="AO37" s="91">
        <f t="shared" si="19"/>
        <v>31235</v>
      </c>
      <c r="AP37" s="91">
        <f t="shared" si="19"/>
        <v>23635</v>
      </c>
      <c r="AQ37" s="91">
        <f t="shared" si="19"/>
        <v>23635</v>
      </c>
      <c r="AR37" s="91">
        <f t="shared" si="19"/>
        <v>19555</v>
      </c>
      <c r="AS37" s="91">
        <f t="shared" si="19"/>
        <v>20755</v>
      </c>
      <c r="AT37" s="91">
        <f t="shared" si="19"/>
        <v>19555</v>
      </c>
      <c r="AU37" s="91">
        <f t="shared" si="19"/>
        <v>19555</v>
      </c>
      <c r="AV37" s="91">
        <f t="shared" si="19"/>
        <v>20755</v>
      </c>
      <c r="AW37" s="91">
        <f t="shared" si="19"/>
        <v>23155</v>
      </c>
      <c r="AX37" s="91">
        <f t="shared" si="19"/>
        <v>23155</v>
      </c>
      <c r="AY37" s="91">
        <f t="shared" si="19"/>
        <v>23155</v>
      </c>
      <c r="AZ37" s="91">
        <f t="shared" si="19"/>
        <v>23155</v>
      </c>
      <c r="BA37" s="91">
        <f t="shared" si="19"/>
        <v>23155</v>
      </c>
      <c r="BB37" s="91">
        <f t="shared" si="19"/>
        <v>23955</v>
      </c>
      <c r="BC37" s="91">
        <f t="shared" si="19"/>
        <v>25155</v>
      </c>
      <c r="BD37" s="91">
        <f t="shared" si="19"/>
        <v>25155</v>
      </c>
      <c r="BE37" s="91">
        <f t="shared" si="19"/>
        <v>23955</v>
      </c>
      <c r="BF37" s="91">
        <f t="shared" si="19"/>
        <v>23155</v>
      </c>
      <c r="BG37" s="91">
        <f t="shared" si="19"/>
        <v>20755</v>
      </c>
      <c r="BH37" s="91">
        <f t="shared" si="19"/>
        <v>18355</v>
      </c>
      <c r="BI37" s="91">
        <f t="shared" si="19"/>
        <v>18355</v>
      </c>
      <c r="BJ37" s="91">
        <f t="shared" si="19"/>
        <v>18355</v>
      </c>
      <c r="BK37" s="91">
        <f t="shared" si="19"/>
        <v>18355</v>
      </c>
    </row>
    <row r="38" spans="1:63"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row>
    <row r="39" spans="1:63" s="50" customFormat="1" x14ac:dyDescent="0.2">
      <c r="A39" s="88">
        <f>A27</f>
        <v>1</v>
      </c>
      <c r="B39" s="91">
        <f t="shared" ref="B39" si="20">ROUND(B19*0.8,)+35</f>
        <v>31715</v>
      </c>
      <c r="C39" s="91">
        <f t="shared" ref="C39:BK39" si="21">ROUND(C19*0.8,)+35</f>
        <v>27715</v>
      </c>
      <c r="D39" s="91">
        <f t="shared" si="21"/>
        <v>27715</v>
      </c>
      <c r="E39" s="91">
        <f t="shared" si="21"/>
        <v>27715</v>
      </c>
      <c r="F39" s="91">
        <f t="shared" si="21"/>
        <v>27715</v>
      </c>
      <c r="G39" s="91">
        <f t="shared" si="21"/>
        <v>31715</v>
      </c>
      <c r="H39" s="91">
        <f t="shared" si="21"/>
        <v>27715</v>
      </c>
      <c r="I39" s="91">
        <f t="shared" si="21"/>
        <v>29315</v>
      </c>
      <c r="J39" s="91">
        <f t="shared" si="21"/>
        <v>29315</v>
      </c>
      <c r="K39" s="91">
        <f t="shared" si="21"/>
        <v>29315</v>
      </c>
      <c r="L39" s="91">
        <f t="shared" si="21"/>
        <v>29315</v>
      </c>
      <c r="M39" s="91">
        <f t="shared" si="21"/>
        <v>30915</v>
      </c>
      <c r="N39" s="91">
        <f t="shared" si="21"/>
        <v>26035</v>
      </c>
      <c r="O39" s="91">
        <f t="shared" si="21"/>
        <v>23955</v>
      </c>
      <c r="P39" s="91">
        <f t="shared" si="21"/>
        <v>24515</v>
      </c>
      <c r="Q39" s="91">
        <f t="shared" si="21"/>
        <v>23955</v>
      </c>
      <c r="R39" s="91">
        <f t="shared" si="21"/>
        <v>24515</v>
      </c>
      <c r="S39" s="91">
        <f t="shared" si="21"/>
        <v>23395</v>
      </c>
      <c r="T39" s="91">
        <f t="shared" si="21"/>
        <v>22835</v>
      </c>
      <c r="U39" s="91">
        <f t="shared" si="21"/>
        <v>23395</v>
      </c>
      <c r="V39" s="91">
        <f t="shared" si="21"/>
        <v>22835</v>
      </c>
      <c r="W39" s="91">
        <f t="shared" si="21"/>
        <v>23955</v>
      </c>
      <c r="X39" s="91">
        <f t="shared" si="21"/>
        <v>23955</v>
      </c>
      <c r="Y39" s="91">
        <f t="shared" si="21"/>
        <v>23955</v>
      </c>
      <c r="Z39" s="91">
        <f t="shared" si="21"/>
        <v>22835</v>
      </c>
      <c r="AA39" s="91">
        <f t="shared" si="21"/>
        <v>26995</v>
      </c>
      <c r="AB39" s="91">
        <f t="shared" si="21"/>
        <v>27715</v>
      </c>
      <c r="AC39" s="91">
        <f t="shared" si="21"/>
        <v>26995</v>
      </c>
      <c r="AD39" s="91">
        <f t="shared" si="21"/>
        <v>27715</v>
      </c>
      <c r="AE39" s="91">
        <f t="shared" si="21"/>
        <v>28435</v>
      </c>
      <c r="AF39" s="91">
        <f t="shared" si="21"/>
        <v>29155</v>
      </c>
      <c r="AG39" s="91">
        <f t="shared" si="21"/>
        <v>31715</v>
      </c>
      <c r="AH39" s="91">
        <f t="shared" si="21"/>
        <v>34275</v>
      </c>
      <c r="AI39" s="91">
        <f t="shared" si="21"/>
        <v>35555</v>
      </c>
      <c r="AJ39" s="91">
        <f t="shared" si="21"/>
        <v>38035</v>
      </c>
      <c r="AK39" s="91">
        <f t="shared" si="21"/>
        <v>52835</v>
      </c>
      <c r="AL39" s="91">
        <f t="shared" si="21"/>
        <v>60035</v>
      </c>
      <c r="AM39" s="91">
        <f t="shared" si="21"/>
        <v>56435</v>
      </c>
      <c r="AN39" s="91">
        <f t="shared" si="21"/>
        <v>49235</v>
      </c>
      <c r="AO39" s="91">
        <f t="shared" si="21"/>
        <v>45635</v>
      </c>
      <c r="AP39" s="91">
        <f t="shared" si="21"/>
        <v>38035</v>
      </c>
      <c r="AQ39" s="91">
        <f t="shared" si="21"/>
        <v>38035</v>
      </c>
      <c r="AR39" s="91">
        <f t="shared" si="21"/>
        <v>34435</v>
      </c>
      <c r="AS39" s="91">
        <f t="shared" si="21"/>
        <v>35635</v>
      </c>
      <c r="AT39" s="91">
        <f t="shared" si="21"/>
        <v>34435</v>
      </c>
      <c r="AU39" s="91">
        <f t="shared" si="21"/>
        <v>34435</v>
      </c>
      <c r="AV39" s="91">
        <f t="shared" si="21"/>
        <v>35635</v>
      </c>
      <c r="AW39" s="91">
        <f t="shared" si="21"/>
        <v>38035</v>
      </c>
      <c r="AX39" s="91">
        <f t="shared" si="21"/>
        <v>38035</v>
      </c>
      <c r="AY39" s="91">
        <f t="shared" si="21"/>
        <v>38035</v>
      </c>
      <c r="AZ39" s="91">
        <f t="shared" si="21"/>
        <v>38035</v>
      </c>
      <c r="BA39" s="91">
        <f t="shared" si="21"/>
        <v>38035</v>
      </c>
      <c r="BB39" s="91">
        <f t="shared" si="21"/>
        <v>38835</v>
      </c>
      <c r="BC39" s="91">
        <f t="shared" si="21"/>
        <v>40035</v>
      </c>
      <c r="BD39" s="91">
        <f t="shared" si="21"/>
        <v>40035</v>
      </c>
      <c r="BE39" s="91">
        <f t="shared" si="21"/>
        <v>38835</v>
      </c>
      <c r="BF39" s="91">
        <f t="shared" si="21"/>
        <v>38035</v>
      </c>
      <c r="BG39" s="91">
        <f t="shared" si="21"/>
        <v>35635</v>
      </c>
      <c r="BH39" s="91">
        <f t="shared" si="21"/>
        <v>33235</v>
      </c>
      <c r="BI39" s="91">
        <f t="shared" si="21"/>
        <v>33235</v>
      </c>
      <c r="BJ39" s="91">
        <f t="shared" si="21"/>
        <v>33235</v>
      </c>
      <c r="BK39" s="91">
        <f t="shared" si="21"/>
        <v>33235</v>
      </c>
    </row>
    <row r="40" spans="1:63" s="50" customFormat="1" x14ac:dyDescent="0.2">
      <c r="A40" s="88">
        <f>A28</f>
        <v>2</v>
      </c>
      <c r="B40" s="91">
        <f t="shared" ref="B40" si="22">ROUND(B20*0.8,)+35</f>
        <v>32915</v>
      </c>
      <c r="C40" s="91">
        <f t="shared" ref="C40:BK40" si="23">ROUND(C20*0.8,)+35</f>
        <v>28915</v>
      </c>
      <c r="D40" s="91">
        <f t="shared" si="23"/>
        <v>28915</v>
      </c>
      <c r="E40" s="91">
        <f t="shared" si="23"/>
        <v>28915</v>
      </c>
      <c r="F40" s="91">
        <f t="shared" si="23"/>
        <v>28915</v>
      </c>
      <c r="G40" s="91">
        <f t="shared" si="23"/>
        <v>32915</v>
      </c>
      <c r="H40" s="91">
        <f t="shared" si="23"/>
        <v>28915</v>
      </c>
      <c r="I40" s="91">
        <f t="shared" si="23"/>
        <v>30515</v>
      </c>
      <c r="J40" s="91">
        <f t="shared" si="23"/>
        <v>30515</v>
      </c>
      <c r="K40" s="91">
        <f t="shared" si="23"/>
        <v>30515</v>
      </c>
      <c r="L40" s="91">
        <f t="shared" si="23"/>
        <v>30515</v>
      </c>
      <c r="M40" s="91">
        <f t="shared" si="23"/>
        <v>32115</v>
      </c>
      <c r="N40" s="91">
        <f t="shared" si="23"/>
        <v>27235</v>
      </c>
      <c r="O40" s="91">
        <f t="shared" si="23"/>
        <v>25155</v>
      </c>
      <c r="P40" s="91">
        <f t="shared" si="23"/>
        <v>25715</v>
      </c>
      <c r="Q40" s="91">
        <f t="shared" si="23"/>
        <v>25155</v>
      </c>
      <c r="R40" s="91">
        <f t="shared" si="23"/>
        <v>25715</v>
      </c>
      <c r="S40" s="91">
        <f t="shared" si="23"/>
        <v>24595</v>
      </c>
      <c r="T40" s="91">
        <f t="shared" si="23"/>
        <v>24035</v>
      </c>
      <c r="U40" s="91">
        <f t="shared" si="23"/>
        <v>24595</v>
      </c>
      <c r="V40" s="91">
        <f t="shared" si="23"/>
        <v>24035</v>
      </c>
      <c r="W40" s="91">
        <f t="shared" si="23"/>
        <v>25155</v>
      </c>
      <c r="X40" s="91">
        <f t="shared" si="23"/>
        <v>25155</v>
      </c>
      <c r="Y40" s="91">
        <f t="shared" si="23"/>
        <v>25155</v>
      </c>
      <c r="Z40" s="91">
        <f t="shared" si="23"/>
        <v>24035</v>
      </c>
      <c r="AA40" s="91">
        <f t="shared" si="23"/>
        <v>28195</v>
      </c>
      <c r="AB40" s="91">
        <f t="shared" si="23"/>
        <v>28915</v>
      </c>
      <c r="AC40" s="91">
        <f t="shared" si="23"/>
        <v>28195</v>
      </c>
      <c r="AD40" s="91">
        <f t="shared" si="23"/>
        <v>28915</v>
      </c>
      <c r="AE40" s="91">
        <f t="shared" si="23"/>
        <v>29635</v>
      </c>
      <c r="AF40" s="91">
        <f t="shared" si="23"/>
        <v>30355</v>
      </c>
      <c r="AG40" s="91">
        <f t="shared" si="23"/>
        <v>32915</v>
      </c>
      <c r="AH40" s="91">
        <f t="shared" si="23"/>
        <v>35475</v>
      </c>
      <c r="AI40" s="91">
        <f t="shared" si="23"/>
        <v>36755</v>
      </c>
      <c r="AJ40" s="91">
        <f t="shared" si="23"/>
        <v>39635</v>
      </c>
      <c r="AK40" s="91">
        <f t="shared" si="23"/>
        <v>54435</v>
      </c>
      <c r="AL40" s="91">
        <f t="shared" si="23"/>
        <v>61635</v>
      </c>
      <c r="AM40" s="91">
        <f t="shared" si="23"/>
        <v>58035</v>
      </c>
      <c r="AN40" s="91">
        <f t="shared" si="23"/>
        <v>50835</v>
      </c>
      <c r="AO40" s="91">
        <f t="shared" si="23"/>
        <v>47235</v>
      </c>
      <c r="AP40" s="91">
        <f t="shared" si="23"/>
        <v>39635</v>
      </c>
      <c r="AQ40" s="91">
        <f t="shared" si="23"/>
        <v>39635</v>
      </c>
      <c r="AR40" s="91">
        <f t="shared" si="23"/>
        <v>35795</v>
      </c>
      <c r="AS40" s="91">
        <f t="shared" si="23"/>
        <v>36995</v>
      </c>
      <c r="AT40" s="91">
        <f t="shared" si="23"/>
        <v>35795</v>
      </c>
      <c r="AU40" s="91">
        <f t="shared" si="23"/>
        <v>35795</v>
      </c>
      <c r="AV40" s="91">
        <f t="shared" si="23"/>
        <v>36995</v>
      </c>
      <c r="AW40" s="91">
        <f t="shared" si="23"/>
        <v>39395</v>
      </c>
      <c r="AX40" s="91">
        <f t="shared" si="23"/>
        <v>39395</v>
      </c>
      <c r="AY40" s="91">
        <f t="shared" si="23"/>
        <v>39395</v>
      </c>
      <c r="AZ40" s="91">
        <f t="shared" si="23"/>
        <v>39395</v>
      </c>
      <c r="BA40" s="91">
        <f t="shared" si="23"/>
        <v>39395</v>
      </c>
      <c r="BB40" s="91">
        <f t="shared" si="23"/>
        <v>40195</v>
      </c>
      <c r="BC40" s="91">
        <f t="shared" si="23"/>
        <v>41395</v>
      </c>
      <c r="BD40" s="91">
        <f t="shared" si="23"/>
        <v>41395</v>
      </c>
      <c r="BE40" s="91">
        <f t="shared" si="23"/>
        <v>40195</v>
      </c>
      <c r="BF40" s="91">
        <f t="shared" si="23"/>
        <v>39395</v>
      </c>
      <c r="BG40" s="91">
        <f t="shared" si="23"/>
        <v>36995</v>
      </c>
      <c r="BH40" s="91">
        <f t="shared" si="23"/>
        <v>34595</v>
      </c>
      <c r="BI40" s="91">
        <f t="shared" si="23"/>
        <v>34595</v>
      </c>
      <c r="BJ40" s="91">
        <f t="shared" si="23"/>
        <v>34595</v>
      </c>
      <c r="BK40" s="91">
        <f t="shared" si="23"/>
        <v>34595</v>
      </c>
    </row>
    <row r="41" spans="1:63"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row>
    <row r="42" spans="1:63" s="50" customFormat="1" x14ac:dyDescent="0.2">
      <c r="A42" s="88" t="s">
        <v>88</v>
      </c>
      <c r="B42" s="91">
        <f t="shared" ref="B42" si="24">ROUND(B22*0.8,)+35</f>
        <v>52915</v>
      </c>
      <c r="C42" s="91">
        <f t="shared" ref="C42:BK42" si="25">ROUND(C22*0.8,)+35</f>
        <v>48915</v>
      </c>
      <c r="D42" s="91">
        <f t="shared" si="25"/>
        <v>48915</v>
      </c>
      <c r="E42" s="91">
        <f t="shared" si="25"/>
        <v>48915</v>
      </c>
      <c r="F42" s="91">
        <f t="shared" si="25"/>
        <v>48915</v>
      </c>
      <c r="G42" s="91">
        <f t="shared" si="25"/>
        <v>52915</v>
      </c>
      <c r="H42" s="91">
        <f t="shared" si="25"/>
        <v>48915</v>
      </c>
      <c r="I42" s="91">
        <f t="shared" si="25"/>
        <v>50515</v>
      </c>
      <c r="J42" s="91">
        <f t="shared" si="25"/>
        <v>50515</v>
      </c>
      <c r="K42" s="91">
        <f t="shared" si="25"/>
        <v>50515</v>
      </c>
      <c r="L42" s="91">
        <f t="shared" si="25"/>
        <v>50515</v>
      </c>
      <c r="M42" s="91">
        <f t="shared" si="25"/>
        <v>52115</v>
      </c>
      <c r="N42" s="91">
        <f t="shared" si="25"/>
        <v>47235</v>
      </c>
      <c r="O42" s="91">
        <f t="shared" si="25"/>
        <v>45155</v>
      </c>
      <c r="P42" s="91">
        <f t="shared" si="25"/>
        <v>45715</v>
      </c>
      <c r="Q42" s="91">
        <f t="shared" si="25"/>
        <v>45155</v>
      </c>
      <c r="R42" s="91">
        <f t="shared" si="25"/>
        <v>45715</v>
      </c>
      <c r="S42" s="91">
        <f t="shared" si="25"/>
        <v>44595</v>
      </c>
      <c r="T42" s="91">
        <f t="shared" si="25"/>
        <v>44035</v>
      </c>
      <c r="U42" s="91">
        <f t="shared" si="25"/>
        <v>44595</v>
      </c>
      <c r="V42" s="91">
        <f t="shared" si="25"/>
        <v>44035</v>
      </c>
      <c r="W42" s="91">
        <f t="shared" si="25"/>
        <v>45155</v>
      </c>
      <c r="X42" s="91">
        <f t="shared" si="25"/>
        <v>45155</v>
      </c>
      <c r="Y42" s="91">
        <f t="shared" si="25"/>
        <v>45155</v>
      </c>
      <c r="Z42" s="91">
        <f t="shared" si="25"/>
        <v>44035</v>
      </c>
      <c r="AA42" s="91">
        <f t="shared" si="25"/>
        <v>56195</v>
      </c>
      <c r="AB42" s="91">
        <f t="shared" si="25"/>
        <v>56915</v>
      </c>
      <c r="AC42" s="91">
        <f t="shared" si="25"/>
        <v>56195</v>
      </c>
      <c r="AD42" s="91">
        <f t="shared" si="25"/>
        <v>56915</v>
      </c>
      <c r="AE42" s="91">
        <f t="shared" si="25"/>
        <v>57635</v>
      </c>
      <c r="AF42" s="91">
        <f t="shared" si="25"/>
        <v>58355</v>
      </c>
      <c r="AG42" s="91">
        <f t="shared" si="25"/>
        <v>60915</v>
      </c>
      <c r="AH42" s="91">
        <f t="shared" si="25"/>
        <v>63475</v>
      </c>
      <c r="AI42" s="91">
        <f t="shared" si="25"/>
        <v>64755</v>
      </c>
      <c r="AJ42" s="91">
        <f t="shared" si="25"/>
        <v>83635</v>
      </c>
      <c r="AK42" s="91">
        <f t="shared" si="25"/>
        <v>98435</v>
      </c>
      <c r="AL42" s="91">
        <f t="shared" si="25"/>
        <v>105635</v>
      </c>
      <c r="AM42" s="91">
        <f t="shared" si="25"/>
        <v>102035</v>
      </c>
      <c r="AN42" s="91">
        <f t="shared" si="25"/>
        <v>94835</v>
      </c>
      <c r="AO42" s="91">
        <f t="shared" si="25"/>
        <v>91235</v>
      </c>
      <c r="AP42" s="91">
        <f t="shared" si="25"/>
        <v>83635</v>
      </c>
      <c r="AQ42" s="91">
        <f t="shared" si="25"/>
        <v>83635</v>
      </c>
      <c r="AR42" s="91">
        <f t="shared" si="25"/>
        <v>59795</v>
      </c>
      <c r="AS42" s="91">
        <f t="shared" si="25"/>
        <v>60995</v>
      </c>
      <c r="AT42" s="91">
        <f t="shared" si="25"/>
        <v>59795</v>
      </c>
      <c r="AU42" s="91">
        <f t="shared" si="25"/>
        <v>59795</v>
      </c>
      <c r="AV42" s="91">
        <f t="shared" si="25"/>
        <v>60995</v>
      </c>
      <c r="AW42" s="91">
        <f t="shared" si="25"/>
        <v>71395</v>
      </c>
      <c r="AX42" s="91">
        <f t="shared" si="25"/>
        <v>71395</v>
      </c>
      <c r="AY42" s="91">
        <f t="shared" si="25"/>
        <v>71395</v>
      </c>
      <c r="AZ42" s="91">
        <f t="shared" si="25"/>
        <v>71395</v>
      </c>
      <c r="BA42" s="91">
        <f t="shared" si="25"/>
        <v>71395</v>
      </c>
      <c r="BB42" s="91">
        <f t="shared" si="25"/>
        <v>72195</v>
      </c>
      <c r="BC42" s="91">
        <f t="shared" si="25"/>
        <v>73395</v>
      </c>
      <c r="BD42" s="91">
        <f t="shared" si="25"/>
        <v>73395</v>
      </c>
      <c r="BE42" s="91">
        <f t="shared" si="25"/>
        <v>72195</v>
      </c>
      <c r="BF42" s="91">
        <f t="shared" si="25"/>
        <v>71395</v>
      </c>
      <c r="BG42" s="91">
        <f t="shared" si="25"/>
        <v>60995</v>
      </c>
      <c r="BH42" s="91">
        <f t="shared" si="25"/>
        <v>58595</v>
      </c>
      <c r="BI42" s="91">
        <f t="shared" si="25"/>
        <v>58595</v>
      </c>
      <c r="BJ42" s="91">
        <f t="shared" si="25"/>
        <v>58595</v>
      </c>
      <c r="BK42" s="91">
        <f t="shared" si="25"/>
        <v>58595</v>
      </c>
    </row>
    <row r="43" spans="1:63" s="50" customFormat="1" x14ac:dyDescent="0.2">
      <c r="A43" s="185" t="s">
        <v>229</v>
      </c>
    </row>
    <row r="44" spans="1:63" s="50" customFormat="1" ht="12.75" hidden="1" thickBot="1" x14ac:dyDescent="0.25">
      <c r="A44" s="169" t="s">
        <v>187</v>
      </c>
    </row>
    <row r="45" spans="1:63" s="50" customFormat="1" ht="12.75" hidden="1" x14ac:dyDescent="0.2">
      <c r="A45" s="167" t="s">
        <v>186</v>
      </c>
    </row>
    <row r="46" spans="1:63" s="50" customFormat="1" hidden="1" x14ac:dyDescent="0.2">
      <c r="A46" s="48"/>
    </row>
    <row r="47" spans="1:63" s="50" customFormat="1" hidden="1" x14ac:dyDescent="0.2">
      <c r="A47" s="170" t="s">
        <v>188</v>
      </c>
    </row>
    <row r="48" spans="1:63" ht="25.5" hidden="1" x14ac:dyDescent="0.2">
      <c r="A48" s="168" t="s">
        <v>189</v>
      </c>
    </row>
    <row r="49" spans="1:1" hidden="1" x14ac:dyDescent="0.2">
      <c r="A49" s="170" t="s">
        <v>190</v>
      </c>
    </row>
    <row r="50" spans="1:1" x14ac:dyDescent="0.2">
      <c r="A50" s="171"/>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65" t="s">
        <v>164</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73" t="s">
        <v>270</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9" t="s">
        <v>82</v>
      </c>
    </row>
    <row r="2" spans="1:6" s="51" customFormat="1" ht="12" customHeight="1" x14ac:dyDescent="0.2">
      <c r="A2" s="209"/>
    </row>
    <row r="3" spans="1:6" s="51" customFormat="1" ht="11.1" customHeight="1" x14ac:dyDescent="0.2">
      <c r="A3" s="97" t="s">
        <v>273</v>
      </c>
    </row>
    <row r="4" spans="1:6"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row>
    <row r="5" spans="1:6"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row>
    <row r="6" spans="1:6" s="53" customFormat="1" hidden="1" x14ac:dyDescent="0.2">
      <c r="A6" s="42" t="s">
        <v>83</v>
      </c>
      <c r="B6" s="138"/>
      <c r="C6" s="138"/>
      <c r="D6" s="138"/>
      <c r="E6" s="138"/>
      <c r="F6" s="138"/>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240</v>
      </c>
      <c r="B9" s="42"/>
      <c r="C9" s="42"/>
      <c r="D9" s="42"/>
      <c r="E9" s="42"/>
      <c r="F9" s="42"/>
    </row>
    <row r="10" spans="1:6" s="53" customFormat="1" hidden="1" x14ac:dyDescent="0.2">
      <c r="A10" s="187">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7">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8" t="e">
        <f t="shared" ref="B18:F18" si="0">B4</f>
        <v>#REF!</v>
      </c>
      <c r="C18" s="138" t="e">
        <f t="shared" si="0"/>
        <v>#REF!</v>
      </c>
      <c r="D18" s="138" t="e">
        <f t="shared" si="0"/>
        <v>#REF!</v>
      </c>
      <c r="E18" s="138" t="e">
        <f t="shared" si="0"/>
        <v>#REF!</v>
      </c>
      <c r="F18" s="138" t="e">
        <f t="shared" si="0"/>
        <v>#REF!</v>
      </c>
    </row>
    <row r="19" spans="1:6" ht="24.6" customHeight="1" x14ac:dyDescent="0.2">
      <c r="A19" s="90" t="s">
        <v>64</v>
      </c>
      <c r="B19" s="138" t="e">
        <f t="shared" ref="B19:F19" si="1">B5</f>
        <v>#REF!</v>
      </c>
      <c r="C19" s="138" t="e">
        <f t="shared" si="1"/>
        <v>#REF!</v>
      </c>
      <c r="D19" s="138" t="e">
        <f t="shared" si="1"/>
        <v>#REF!</v>
      </c>
      <c r="E19" s="138" t="e">
        <f t="shared" si="1"/>
        <v>#REF!</v>
      </c>
      <c r="F19" s="138" t="e">
        <f t="shared" si="1"/>
        <v>#REF!</v>
      </c>
    </row>
    <row r="20" spans="1:6" hidden="1" x14ac:dyDescent="0.2">
      <c r="A20" s="42" t="str">
        <f>A6</f>
        <v>Премиум Кинг- Твин / Premium King -Twin</v>
      </c>
      <c r="B20" s="138"/>
      <c r="C20" s="138"/>
      <c r="D20" s="138"/>
      <c r="E20" s="138"/>
      <c r="F20" s="138"/>
    </row>
    <row r="21" spans="1:6" hidden="1" x14ac:dyDescent="0.2">
      <c r="A21" s="187">
        <f t="shared" ref="A21:A25" si="2">A7</f>
        <v>1</v>
      </c>
      <c r="B21" s="94" t="e">
        <f t="shared" ref="B21:F21" si="3">ROUNDUP(B7*0.9,)</f>
        <v>#REF!</v>
      </c>
      <c r="C21" s="94" t="e">
        <f t="shared" si="3"/>
        <v>#REF!</v>
      </c>
      <c r="D21" s="94" t="e">
        <f t="shared" si="3"/>
        <v>#REF!</v>
      </c>
      <c r="E21" s="94" t="e">
        <f t="shared" si="3"/>
        <v>#REF!</v>
      </c>
      <c r="F21" s="94" t="e">
        <f t="shared" si="3"/>
        <v>#REF!</v>
      </c>
    </row>
    <row r="22" spans="1:6" hidden="1" x14ac:dyDescent="0.2">
      <c r="A22" s="187">
        <f t="shared" si="2"/>
        <v>2</v>
      </c>
      <c r="B22" s="94" t="e">
        <f t="shared" ref="B22:F22" si="4">ROUNDUP(B8*0.9,)</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7">
        <f t="shared" si="2"/>
        <v>1</v>
      </c>
      <c r="B24" s="94" t="e">
        <f t="shared" ref="B24:F24" si="5">ROUNDUP(B10*0.9,)</f>
        <v>#REF!</v>
      </c>
      <c r="C24" s="94" t="e">
        <f t="shared" si="5"/>
        <v>#REF!</v>
      </c>
      <c r="D24" s="94" t="e">
        <f t="shared" si="5"/>
        <v>#REF!</v>
      </c>
      <c r="E24" s="94" t="e">
        <f t="shared" si="5"/>
        <v>#REF!</v>
      </c>
      <c r="F24" s="94" t="e">
        <f t="shared" si="5"/>
        <v>#REF!</v>
      </c>
    </row>
    <row r="25" spans="1:6" hidden="1" x14ac:dyDescent="0.2">
      <c r="A25" s="187">
        <f t="shared" si="2"/>
        <v>2</v>
      </c>
      <c r="B25" s="94" t="e">
        <f t="shared" ref="B25:F25" si="6">ROUNDUP(B11*0.9,)</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65" t="s">
        <v>164</v>
      </c>
    </row>
    <row r="40" spans="1:1" ht="12.6" customHeight="1" thickBot="1" x14ac:dyDescent="0.25">
      <c r="A40" s="3"/>
    </row>
    <row r="41" spans="1:1" ht="13.35" customHeight="1" thickBot="1" x14ac:dyDescent="0.25">
      <c r="A41" s="107" t="s">
        <v>141</v>
      </c>
    </row>
    <row r="42" spans="1:1" ht="11.45" customHeight="1" thickBot="1" x14ac:dyDescent="0.25">
      <c r="A42" s="183" t="s">
        <v>271</v>
      </c>
    </row>
    <row r="43" spans="1:1" ht="12.75" thickBot="1" x14ac:dyDescent="0.25">
      <c r="A43" s="184" t="s">
        <v>272</v>
      </c>
    </row>
    <row r="44" spans="1:1" ht="12.75" hidden="1" thickBot="1" x14ac:dyDescent="0.25">
      <c r="A44" s="172" t="s">
        <v>228</v>
      </c>
    </row>
    <row r="45" spans="1:1" ht="12.75" thickBot="1" x14ac:dyDescent="0.25">
      <c r="A45" s="107" t="s">
        <v>173</v>
      </c>
    </row>
    <row r="46" spans="1:1" x14ac:dyDescent="0.2">
      <c r="A46" s="161" t="s">
        <v>174</v>
      </c>
    </row>
    <row r="47" spans="1:1" x14ac:dyDescent="0.2">
      <c r="A47" s="161" t="s">
        <v>175</v>
      </c>
    </row>
  </sheetData>
  <mergeCells count="1">
    <mergeCell ref="A1:A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9" t="s">
        <v>82</v>
      </c>
    </row>
    <row r="2" spans="1:6" s="51" customFormat="1" ht="12" customHeight="1" x14ac:dyDescent="0.2">
      <c r="A2" s="209"/>
    </row>
    <row r="3" spans="1:6" s="51" customFormat="1" ht="11.1" customHeight="1" x14ac:dyDescent="0.2">
      <c r="A3" s="97" t="s">
        <v>273</v>
      </c>
    </row>
    <row r="4" spans="1:6"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row>
    <row r="5" spans="1:6"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row>
    <row r="6" spans="1:6" s="53" customFormat="1" hidden="1" x14ac:dyDescent="0.2">
      <c r="A6" s="42" t="s">
        <v>83</v>
      </c>
      <c r="B6" s="138"/>
      <c r="C6" s="138"/>
      <c r="D6" s="138"/>
      <c r="E6" s="138"/>
      <c r="F6" s="138"/>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240</v>
      </c>
      <c r="B9" s="42"/>
      <c r="C9" s="42"/>
      <c r="D9" s="42"/>
      <c r="E9" s="42"/>
      <c r="F9" s="42"/>
    </row>
    <row r="10" spans="1:6" s="53" customFormat="1" hidden="1" x14ac:dyDescent="0.2">
      <c r="A10" s="187">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7">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8" t="e">
        <f t="shared" ref="B18:F18" si="0">B4</f>
        <v>#REF!</v>
      </c>
      <c r="C18" s="138" t="e">
        <f t="shared" si="0"/>
        <v>#REF!</v>
      </c>
      <c r="D18" s="138" t="e">
        <f t="shared" si="0"/>
        <v>#REF!</v>
      </c>
      <c r="E18" s="138" t="e">
        <f t="shared" si="0"/>
        <v>#REF!</v>
      </c>
      <c r="F18" s="138" t="e">
        <f t="shared" si="0"/>
        <v>#REF!</v>
      </c>
    </row>
    <row r="19" spans="1:6" ht="24.6" customHeight="1" x14ac:dyDescent="0.2">
      <c r="A19" s="90" t="s">
        <v>64</v>
      </c>
      <c r="B19" s="138" t="e">
        <f t="shared" ref="B19:F19" si="1">B5</f>
        <v>#REF!</v>
      </c>
      <c r="C19" s="138" t="e">
        <f t="shared" si="1"/>
        <v>#REF!</v>
      </c>
      <c r="D19" s="138" t="e">
        <f t="shared" si="1"/>
        <v>#REF!</v>
      </c>
      <c r="E19" s="138" t="e">
        <f t="shared" si="1"/>
        <v>#REF!</v>
      </c>
      <c r="F19" s="138" t="e">
        <f t="shared" si="1"/>
        <v>#REF!</v>
      </c>
    </row>
    <row r="20" spans="1:6" hidden="1" x14ac:dyDescent="0.2">
      <c r="A20" s="42" t="str">
        <f>A6</f>
        <v>Премиум Кинг- Твин / Premium King -Twin</v>
      </c>
      <c r="B20" s="138"/>
      <c r="C20" s="138"/>
      <c r="D20" s="138"/>
      <c r="E20" s="138"/>
      <c r="F20" s="138"/>
    </row>
    <row r="21" spans="1:6" hidden="1" x14ac:dyDescent="0.2">
      <c r="A21" s="187">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7">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7">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7">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65" t="s">
        <v>164</v>
      </c>
    </row>
    <row r="40" spans="1:1" ht="12.6" customHeight="1" thickBot="1" x14ac:dyDescent="0.25">
      <c r="A40" s="3"/>
    </row>
    <row r="41" spans="1:1" ht="13.35" customHeight="1" thickBot="1" x14ac:dyDescent="0.25">
      <c r="A41" s="107" t="s">
        <v>141</v>
      </c>
    </row>
    <row r="42" spans="1:1" ht="11.45" customHeight="1" thickBot="1" x14ac:dyDescent="0.25">
      <c r="A42" s="183" t="s">
        <v>271</v>
      </c>
    </row>
    <row r="43" spans="1:1" ht="12.75" thickBot="1" x14ac:dyDescent="0.25">
      <c r="A43" s="184" t="s">
        <v>272</v>
      </c>
    </row>
    <row r="44" spans="1:1" ht="12.75" hidden="1" thickBot="1" x14ac:dyDescent="0.25">
      <c r="A44" s="172" t="s">
        <v>228</v>
      </c>
    </row>
    <row r="45" spans="1:1" ht="12.75" thickBot="1" x14ac:dyDescent="0.25">
      <c r="A45" s="107" t="s">
        <v>173</v>
      </c>
    </row>
    <row r="46" spans="1:1" x14ac:dyDescent="0.2">
      <c r="A46" s="161" t="s">
        <v>174</v>
      </c>
    </row>
    <row r="47" spans="1:1" x14ac:dyDescent="0.2">
      <c r="A47" s="161" t="s">
        <v>175</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9" t="s">
        <v>82</v>
      </c>
    </row>
    <row r="2" spans="1:6" s="51" customFormat="1" ht="12" customHeight="1" x14ac:dyDescent="0.2">
      <c r="A2" s="209"/>
    </row>
    <row r="3" spans="1:6" ht="18" customHeight="1" x14ac:dyDescent="0.2">
      <c r="A3" s="111" t="s">
        <v>100</v>
      </c>
      <c r="B3" s="138" t="e">
        <f>'3=4 | FIT18'!B18</f>
        <v>#REF!</v>
      </c>
      <c r="C3" s="138" t="e">
        <f>'3=4 | FIT18'!C18</f>
        <v>#REF!</v>
      </c>
      <c r="D3" s="138" t="e">
        <f>'3=4 | FIT18'!D18</f>
        <v>#REF!</v>
      </c>
      <c r="E3" s="138" t="e">
        <f>'3=4 | FIT18'!E18</f>
        <v>#REF!</v>
      </c>
      <c r="F3" s="138" t="e">
        <f>'3=4 | FIT18'!F18</f>
        <v>#REF!</v>
      </c>
    </row>
    <row r="4" spans="1:6" ht="24.6" customHeight="1" x14ac:dyDescent="0.2">
      <c r="A4" s="90" t="s">
        <v>64</v>
      </c>
      <c r="B4" s="138" t="e">
        <f>'3=4 | FIT18'!B19</f>
        <v>#REF!</v>
      </c>
      <c r="C4" s="138" t="e">
        <f>'3=4 | FIT18'!C19</f>
        <v>#REF!</v>
      </c>
      <c r="D4" s="138" t="e">
        <f>'3=4 | FIT18'!D19</f>
        <v>#REF!</v>
      </c>
      <c r="E4" s="138" t="e">
        <f>'3=4 | FIT18'!E19</f>
        <v>#REF!</v>
      </c>
      <c r="F4" s="138" t="e">
        <f>'3=4 | FIT18'!F19</f>
        <v>#REF!</v>
      </c>
    </row>
    <row r="5" spans="1:6" hidden="1" x14ac:dyDescent="0.2">
      <c r="A5" s="42" t="s">
        <v>83</v>
      </c>
      <c r="B5" s="138"/>
      <c r="C5" s="138"/>
      <c r="D5" s="138"/>
      <c r="E5" s="138"/>
      <c r="F5" s="138"/>
    </row>
    <row r="6" spans="1:6" hidden="1" x14ac:dyDescent="0.2">
      <c r="A6" s="187">
        <v>1</v>
      </c>
      <c r="B6" s="94" t="e">
        <f>'3=4 | FIT18'!B21+25</f>
        <v>#REF!</v>
      </c>
      <c r="C6" s="94" t="e">
        <f>'3=4 | FIT18'!C21+25</f>
        <v>#REF!</v>
      </c>
      <c r="D6" s="94" t="e">
        <f>'3=4 | FIT18'!D21+25</f>
        <v>#REF!</v>
      </c>
      <c r="E6" s="94" t="e">
        <f>'3=4 | FIT18'!E21+25</f>
        <v>#REF!</v>
      </c>
      <c r="F6" s="94" t="e">
        <f>'3=4 | FIT18'!F21+25</f>
        <v>#REF!</v>
      </c>
    </row>
    <row r="7" spans="1:6" hidden="1" x14ac:dyDescent="0.2">
      <c r="A7" s="187">
        <v>2</v>
      </c>
      <c r="B7" s="94" t="e">
        <f>'3=4 | FIT18'!B22+25</f>
        <v>#REF!</v>
      </c>
      <c r="C7" s="94" t="e">
        <f>'3=4 | FIT18'!C22+25</f>
        <v>#REF!</v>
      </c>
      <c r="D7" s="94" t="e">
        <f>'3=4 | FIT18'!D22+25</f>
        <v>#REF!</v>
      </c>
      <c r="E7" s="94" t="e">
        <f>'3=4 | FIT18'!E22+25</f>
        <v>#REF!</v>
      </c>
      <c r="F7" s="94" t="e">
        <f>'3=4 | FIT18'!F22+25</f>
        <v>#REF!</v>
      </c>
    </row>
    <row r="8" spans="1:6" hidden="1" x14ac:dyDescent="0.2">
      <c r="A8" s="42" t="s">
        <v>240</v>
      </c>
      <c r="B8" s="94"/>
      <c r="C8" s="94"/>
      <c r="D8" s="94"/>
      <c r="E8" s="94"/>
      <c r="F8" s="94"/>
    </row>
    <row r="9" spans="1:6" hidden="1" x14ac:dyDescent="0.2">
      <c r="A9" s="187">
        <v>1</v>
      </c>
      <c r="B9" s="94" t="e">
        <f>'3=4 | FIT18'!B24+25</f>
        <v>#REF!</v>
      </c>
      <c r="C9" s="94" t="e">
        <f>'3=4 | FIT18'!C24+25</f>
        <v>#REF!</v>
      </c>
      <c r="D9" s="94" t="e">
        <f>'3=4 | FIT18'!D24+25</f>
        <v>#REF!</v>
      </c>
      <c r="E9" s="94" t="e">
        <f>'3=4 | FIT18'!E24+25</f>
        <v>#REF!</v>
      </c>
      <c r="F9" s="94" t="e">
        <f>'3=4 | FIT18'!F24+25</f>
        <v>#REF!</v>
      </c>
    </row>
    <row r="10" spans="1:6" hidden="1" x14ac:dyDescent="0.2">
      <c r="A10" s="187">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5" t="s">
        <v>164</v>
      </c>
    </row>
    <row r="25" spans="1:1" ht="12.6" customHeight="1" thickBot="1" x14ac:dyDescent="0.25">
      <c r="A25" s="3"/>
    </row>
    <row r="26" spans="1:1" ht="13.35" customHeight="1" thickBot="1" x14ac:dyDescent="0.25">
      <c r="A26" s="107" t="s">
        <v>141</v>
      </c>
    </row>
    <row r="27" spans="1:1" ht="11.45" customHeight="1" thickBot="1" x14ac:dyDescent="0.25">
      <c r="A27" s="183" t="s">
        <v>271</v>
      </c>
    </row>
    <row r="28" spans="1:1" ht="12.75" thickBot="1" x14ac:dyDescent="0.25">
      <c r="A28" s="184" t="s">
        <v>272</v>
      </c>
    </row>
    <row r="29" spans="1:1" ht="12.75" hidden="1" thickBot="1" x14ac:dyDescent="0.25">
      <c r="A29" s="172" t="s">
        <v>228</v>
      </c>
    </row>
    <row r="30" spans="1:1" ht="12.75" thickBot="1" x14ac:dyDescent="0.25">
      <c r="A30" s="107" t="s">
        <v>173</v>
      </c>
    </row>
    <row r="31" spans="1:1" x14ac:dyDescent="0.2">
      <c r="A31" s="161" t="s">
        <v>174</v>
      </c>
    </row>
    <row r="32" spans="1:1" x14ac:dyDescent="0.2">
      <c r="A32" s="161" t="s">
        <v>175</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9" t="s">
        <v>82</v>
      </c>
    </row>
    <row r="2" spans="1:6" s="51" customFormat="1" ht="12" customHeight="1" x14ac:dyDescent="0.2">
      <c r="A2" s="209"/>
    </row>
    <row r="3" spans="1:6" ht="18" customHeight="1" x14ac:dyDescent="0.2">
      <c r="A3" s="111" t="s">
        <v>100</v>
      </c>
      <c r="B3" s="138" t="e">
        <f>'3=4 | FIT18'!B18</f>
        <v>#REF!</v>
      </c>
      <c r="C3" s="138" t="e">
        <f>'3=4 | FIT18'!C18</f>
        <v>#REF!</v>
      </c>
      <c r="D3" s="138" t="e">
        <f>'3=4 | FIT18'!D18</f>
        <v>#REF!</v>
      </c>
      <c r="E3" s="138" t="e">
        <f>'3=4 | FIT18'!E18</f>
        <v>#REF!</v>
      </c>
      <c r="F3" s="138" t="e">
        <f>'3=4 | FIT18'!F18</f>
        <v>#REF!</v>
      </c>
    </row>
    <row r="4" spans="1:6" ht="24.6" customHeight="1" x14ac:dyDescent="0.2">
      <c r="A4" s="90" t="s">
        <v>64</v>
      </c>
      <c r="B4" s="138" t="e">
        <f>'3=4 | FIT18'!B19</f>
        <v>#REF!</v>
      </c>
      <c r="C4" s="138" t="e">
        <f>'3=4 | FIT18'!C19</f>
        <v>#REF!</v>
      </c>
      <c r="D4" s="138" t="e">
        <f>'3=4 | FIT18'!D19</f>
        <v>#REF!</v>
      </c>
      <c r="E4" s="138" t="e">
        <f>'3=4 | FIT18'!E19</f>
        <v>#REF!</v>
      </c>
      <c r="F4" s="138" t="e">
        <f>'3=4 | FIT18'!F19</f>
        <v>#REF!</v>
      </c>
    </row>
    <row r="5" spans="1:6" hidden="1" x14ac:dyDescent="0.2">
      <c r="A5" s="42" t="s">
        <v>83</v>
      </c>
      <c r="B5" s="138"/>
      <c r="C5" s="138"/>
      <c r="D5" s="138"/>
      <c r="E5" s="138"/>
      <c r="F5" s="138"/>
    </row>
    <row r="6" spans="1:6" hidden="1" x14ac:dyDescent="0.2">
      <c r="A6" s="187">
        <v>1</v>
      </c>
      <c r="B6" s="94" t="e">
        <f>'3=4 | FIT18'!B7*0.85+35</f>
        <v>#REF!</v>
      </c>
      <c r="C6" s="94" t="e">
        <f>'3=4 | FIT18'!C7*0.85+35</f>
        <v>#REF!</v>
      </c>
      <c r="D6" s="94" t="e">
        <f>'3=4 | FIT18'!D7*0.85+35</f>
        <v>#REF!</v>
      </c>
      <c r="E6" s="94" t="e">
        <f>'3=4 | FIT18'!E7*0.85+35</f>
        <v>#REF!</v>
      </c>
      <c r="F6" s="94" t="e">
        <f>'3=4 | FIT18'!F7*0.85+35</f>
        <v>#REF!</v>
      </c>
    </row>
    <row r="7" spans="1:6" hidden="1" x14ac:dyDescent="0.2">
      <c r="A7" s="187">
        <v>2</v>
      </c>
      <c r="B7" s="94" t="e">
        <f>'3=4 | FIT18'!B8*0.85+35</f>
        <v>#REF!</v>
      </c>
      <c r="C7" s="94" t="e">
        <f>'3=4 | FIT18'!C8*0.85+35</f>
        <v>#REF!</v>
      </c>
      <c r="D7" s="94" t="e">
        <f>'3=4 | FIT18'!D8*0.85+35</f>
        <v>#REF!</v>
      </c>
      <c r="E7" s="94" t="e">
        <f>'3=4 | FIT18'!E8*0.85+35</f>
        <v>#REF!</v>
      </c>
      <c r="F7" s="94" t="e">
        <f>'3=4 | FIT18'!F8*0.85+35</f>
        <v>#REF!</v>
      </c>
    </row>
    <row r="8" spans="1:6" hidden="1" x14ac:dyDescent="0.2">
      <c r="A8" s="42" t="s">
        <v>240</v>
      </c>
      <c r="B8" s="94"/>
      <c r="C8" s="94"/>
      <c r="D8" s="94"/>
      <c r="E8" s="94"/>
      <c r="F8" s="94"/>
    </row>
    <row r="9" spans="1:6" hidden="1" x14ac:dyDescent="0.2">
      <c r="A9" s="187">
        <v>1</v>
      </c>
      <c r="B9" s="94" t="e">
        <f>'3=4 | FIT18'!B10*0.85+35</f>
        <v>#REF!</v>
      </c>
      <c r="C9" s="94" t="e">
        <f>'3=4 | FIT18'!C10*0.85+35</f>
        <v>#REF!</v>
      </c>
      <c r="D9" s="94" t="e">
        <f>'3=4 | FIT18'!D10*0.85+35</f>
        <v>#REF!</v>
      </c>
      <c r="E9" s="94" t="e">
        <f>'3=4 | FIT18'!E10*0.85+35</f>
        <v>#REF!</v>
      </c>
      <c r="F9" s="94" t="e">
        <f>'3=4 | FIT18'!F10*0.85+35</f>
        <v>#REF!</v>
      </c>
    </row>
    <row r="10" spans="1:6" hidden="1" x14ac:dyDescent="0.2">
      <c r="A10" s="187">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5" t="s">
        <v>164</v>
      </c>
    </row>
    <row r="25" spans="1:1" ht="12.6" customHeight="1" thickBot="1" x14ac:dyDescent="0.25">
      <c r="A25" s="3"/>
    </row>
    <row r="26" spans="1:1" ht="13.35" customHeight="1" thickBot="1" x14ac:dyDescent="0.25">
      <c r="A26" s="107" t="s">
        <v>141</v>
      </c>
    </row>
    <row r="27" spans="1:1" ht="11.45" customHeight="1" thickBot="1" x14ac:dyDescent="0.25">
      <c r="A27" s="183" t="s">
        <v>271</v>
      </c>
    </row>
    <row r="28" spans="1:1" ht="12.75" thickBot="1" x14ac:dyDescent="0.25">
      <c r="A28" s="184" t="s">
        <v>272</v>
      </c>
    </row>
    <row r="29" spans="1:1" ht="12.75" hidden="1" thickBot="1" x14ac:dyDescent="0.25">
      <c r="A29" s="172" t="s">
        <v>228</v>
      </c>
    </row>
    <row r="30" spans="1:1" ht="12.75" thickBot="1" x14ac:dyDescent="0.25">
      <c r="A30" s="107" t="s">
        <v>173</v>
      </c>
    </row>
    <row r="31" spans="1:1" x14ac:dyDescent="0.2">
      <c r="A31" s="161" t="s">
        <v>174</v>
      </c>
    </row>
    <row r="32" spans="1:1" x14ac:dyDescent="0.2">
      <c r="A32" s="161" t="s">
        <v>175</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9" t="s">
        <v>82</v>
      </c>
    </row>
    <row r="2" spans="1:6" s="51" customFormat="1" ht="12" customHeight="1" x14ac:dyDescent="0.2">
      <c r="A2" s="209"/>
    </row>
    <row r="3" spans="1:6" s="51" customFormat="1" ht="11.1" customHeight="1" x14ac:dyDescent="0.2">
      <c r="A3" s="97" t="s">
        <v>273</v>
      </c>
    </row>
    <row r="4" spans="1:6"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row>
    <row r="5" spans="1:6"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row>
    <row r="6" spans="1:6" s="53" customFormat="1" hidden="1" x14ac:dyDescent="0.2">
      <c r="A6" s="42" t="s">
        <v>83</v>
      </c>
      <c r="B6" s="138"/>
      <c r="C6" s="138"/>
      <c r="D6" s="138"/>
      <c r="E6" s="138"/>
      <c r="F6" s="138"/>
    </row>
    <row r="7" spans="1:6" s="53" customFormat="1" hidden="1" x14ac:dyDescent="0.2">
      <c r="A7" s="187">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7">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240</v>
      </c>
      <c r="B9" s="42"/>
      <c r="C9" s="42"/>
      <c r="D9" s="42"/>
      <c r="E9" s="42"/>
      <c r="F9" s="42"/>
    </row>
    <row r="10" spans="1:6" s="53" customFormat="1" hidden="1" x14ac:dyDescent="0.2">
      <c r="A10" s="187">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7">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65" t="s">
        <v>164</v>
      </c>
    </row>
    <row r="25" spans="1:2" ht="12.6" customHeight="1" thickBot="1" x14ac:dyDescent="0.25">
      <c r="A25" s="3"/>
    </row>
    <row r="26" spans="1:2" ht="13.35" customHeight="1" thickBot="1" x14ac:dyDescent="0.25">
      <c r="A26" s="107" t="s">
        <v>141</v>
      </c>
    </row>
    <row r="27" spans="1:2" ht="11.45" customHeight="1" thickBot="1" x14ac:dyDescent="0.25">
      <c r="A27" s="183" t="s">
        <v>271</v>
      </c>
    </row>
    <row r="28" spans="1:2" ht="12.75" thickBot="1" x14ac:dyDescent="0.25">
      <c r="A28" s="184" t="s">
        <v>272</v>
      </c>
    </row>
    <row r="29" spans="1:2" ht="12.75" hidden="1" thickBot="1" x14ac:dyDescent="0.25">
      <c r="A29" s="172" t="s">
        <v>228</v>
      </c>
    </row>
    <row r="30" spans="1:2" ht="12.75" thickBot="1" x14ac:dyDescent="0.25">
      <c r="A30" s="107" t="s">
        <v>173</v>
      </c>
    </row>
    <row r="31" spans="1:2" x14ac:dyDescent="0.2">
      <c r="A31" s="161" t="s">
        <v>174</v>
      </c>
    </row>
    <row r="32" spans="1:2" x14ac:dyDescent="0.2">
      <c r="A32" s="161" t="s">
        <v>175</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topLeftCell="A11" zoomScaleNormal="100" workbookViewId="0">
      <pane xSplit="1" topLeftCell="X1" activePane="topRight" state="frozen"/>
      <selection activeCell="B4" sqref="B4:BK42"/>
      <selection pane="topRight" activeCell="B4" sqref="B4:BK42"/>
    </sheetView>
  </sheetViews>
  <sheetFormatPr defaultColWidth="9" defaultRowHeight="12" x14ac:dyDescent="0.2"/>
  <cols>
    <col min="1" max="1" width="84.5703125" style="48" customWidth="1"/>
    <col min="2" max="16384" width="9" style="48"/>
  </cols>
  <sheetData>
    <row r="1" spans="1:36" s="51" customFormat="1" ht="12" customHeight="1" x14ac:dyDescent="0.2">
      <c r="A1" s="209" t="s">
        <v>82</v>
      </c>
    </row>
    <row r="2" spans="1:36" s="51" customFormat="1" ht="12" customHeight="1" x14ac:dyDescent="0.2">
      <c r="A2" s="209"/>
    </row>
    <row r="3" spans="1:36" s="51" customFormat="1" ht="11.1" customHeight="1" x14ac:dyDescent="0.2">
      <c r="A3" s="97" t="s">
        <v>117</v>
      </c>
    </row>
    <row r="4" spans="1:36" s="52" customFormat="1" ht="3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c r="AA4" s="138">
        <f>'C завтраками| Bed and breakfast'!AA4</f>
        <v>45627</v>
      </c>
      <c r="AB4" s="138">
        <f>'C завтраками| Bed and breakfast'!AB4</f>
        <v>45633</v>
      </c>
      <c r="AC4" s="138">
        <f>'C завтраками| Bed and breakfast'!AC4</f>
        <v>45634</v>
      </c>
      <c r="AD4" s="138">
        <f>'C завтраками| Bed and breakfast'!AD4</f>
        <v>45639</v>
      </c>
      <c r="AE4" s="138">
        <f>'C завтраками| Bed and breakfast'!AE4</f>
        <v>45642</v>
      </c>
      <c r="AF4" s="138">
        <f>'C завтраками| Bed and breakfast'!AF4</f>
        <v>45647</v>
      </c>
      <c r="AG4" s="138">
        <f>'C завтраками| Bed and breakfast'!AG4</f>
        <v>45650</v>
      </c>
      <c r="AH4" s="138">
        <f>'C завтраками| Bed and breakfast'!AH4</f>
        <v>45653</v>
      </c>
      <c r="AI4" s="138">
        <f>'C завтраками| Bed and breakfast'!AI4</f>
        <v>45654</v>
      </c>
      <c r="AJ4" s="138">
        <f>'C завтраками| Bed and breakfast'!AJ4</f>
        <v>45655</v>
      </c>
    </row>
    <row r="5" spans="1:36" s="53" customFormat="1" ht="21.9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c r="AA5" s="138">
        <f>'C завтраками| Bed and breakfast'!AA5</f>
        <v>45632</v>
      </c>
      <c r="AB5" s="138">
        <f>'C завтраками| Bed and breakfast'!AB5</f>
        <v>45633</v>
      </c>
      <c r="AC5" s="138">
        <f>'C завтраками| Bed and breakfast'!AC5</f>
        <v>45638</v>
      </c>
      <c r="AD5" s="138">
        <f>'C завтраками| Bed and breakfast'!AD5</f>
        <v>45641</v>
      </c>
      <c r="AE5" s="138">
        <f>'C завтраками| Bed and breakfast'!AE5</f>
        <v>45646</v>
      </c>
      <c r="AF5" s="138">
        <f>'C завтраками| Bed and breakfast'!AF5</f>
        <v>45649</v>
      </c>
      <c r="AG5" s="138">
        <f>'C завтраками| Bed and breakfast'!AG5</f>
        <v>45652</v>
      </c>
      <c r="AH5" s="138">
        <f>'C завтраками| Bed and breakfast'!AH5</f>
        <v>45653</v>
      </c>
      <c r="AI5" s="138">
        <f>'C завтраками| Bed and breakfast'!AI5</f>
        <v>45654</v>
      </c>
      <c r="AJ5" s="138">
        <f>'C завтраками| Bed and breakfast'!AJ5</f>
        <v>45655</v>
      </c>
    </row>
    <row r="6" spans="1:3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row>
    <row r="7" spans="1:36" s="53" customFormat="1" x14ac:dyDescent="0.2">
      <c r="A7" s="88">
        <v>1</v>
      </c>
      <c r="B7" s="42">
        <f>'C завтраками| Bed and breakfast'!B7*0.9</f>
        <v>17640</v>
      </c>
      <c r="C7" s="42">
        <f>'C завтраками| Bed and breakfast'!C7*0.9</f>
        <v>13140</v>
      </c>
      <c r="D7" s="42">
        <f>'C завтраками| Bed and breakfast'!D7*0.9</f>
        <v>13140</v>
      </c>
      <c r="E7" s="42">
        <f>'C завтраками| Bed and breakfast'!E7*0.9</f>
        <v>13140</v>
      </c>
      <c r="F7" s="42">
        <f>'C завтраками| Bed and breakfast'!F7*0.9</f>
        <v>13140</v>
      </c>
      <c r="G7" s="42">
        <f>'C завтраками| Bed and breakfast'!G7*0.9</f>
        <v>17640</v>
      </c>
      <c r="H7" s="42">
        <f>'C завтраками| Bed and breakfast'!H7*0.9</f>
        <v>13140</v>
      </c>
      <c r="I7" s="42">
        <f>'C завтраками| Bed and breakfast'!I7*0.9</f>
        <v>14940</v>
      </c>
      <c r="J7" s="42">
        <f>'C завтраками| Bed and breakfast'!J7*0.9</f>
        <v>14940</v>
      </c>
      <c r="K7" s="42">
        <f>'C завтраками| Bed and breakfast'!K7*0.9</f>
        <v>14940</v>
      </c>
      <c r="L7" s="42">
        <f>'C завтраками| Bed and breakfast'!L7*0.9</f>
        <v>14940</v>
      </c>
      <c r="M7" s="42">
        <f>'C завтраками| Bed and breakfast'!M7*0.9</f>
        <v>16740</v>
      </c>
      <c r="N7" s="42">
        <f>'C завтраками| Bed and breakfast'!N7*0.9</f>
        <v>11250</v>
      </c>
      <c r="O7" s="42">
        <f>'C завтраками| Bed and breakfast'!O7*0.9</f>
        <v>8910</v>
      </c>
      <c r="P7" s="42">
        <f>'C завтраками| Bed and breakfast'!P7*0.9</f>
        <v>9540</v>
      </c>
      <c r="Q7" s="42">
        <f>'C завтраками| Bed and breakfast'!Q7*0.9</f>
        <v>8910</v>
      </c>
      <c r="R7" s="42">
        <f>'C завтраками| Bed and breakfast'!R7*0.9</f>
        <v>9540</v>
      </c>
      <c r="S7" s="42">
        <f>'C завтраками| Bed and breakfast'!S7*0.9</f>
        <v>8280</v>
      </c>
      <c r="T7" s="42">
        <f>'C завтраками| Bed and breakfast'!T7*0.9</f>
        <v>7650</v>
      </c>
      <c r="U7" s="42">
        <f>'C завтраками| Bed and breakfast'!U7*0.9</f>
        <v>8280</v>
      </c>
      <c r="V7" s="42">
        <f>'C завтраками| Bed and breakfast'!V7*0.9</f>
        <v>7650</v>
      </c>
      <c r="W7" s="42">
        <f>'C завтраками| Bed and breakfast'!W7*0.9</f>
        <v>8910</v>
      </c>
      <c r="X7" s="42">
        <f>'C завтраками| Bed and breakfast'!X7*0.9</f>
        <v>8910</v>
      </c>
      <c r="Y7" s="42">
        <f>'C завтраками| Bed and breakfast'!Y7*0.9</f>
        <v>8910</v>
      </c>
      <c r="Z7" s="42">
        <f>'C завтраками| Bed and breakfast'!Z7*0.9</f>
        <v>7650</v>
      </c>
      <c r="AA7" s="42">
        <f>'C завтраками| Bed and breakfast'!AA7*0.9</f>
        <v>7830</v>
      </c>
      <c r="AB7" s="42">
        <f>'C завтраками| Bed and breakfast'!AB7*0.9</f>
        <v>8640</v>
      </c>
      <c r="AC7" s="42">
        <f>'C завтраками| Bed and breakfast'!AC7*0.9</f>
        <v>7830</v>
      </c>
      <c r="AD7" s="42">
        <f>'C завтраками| Bed and breakfast'!AD7*0.9</f>
        <v>8640</v>
      </c>
      <c r="AE7" s="42">
        <f>'C завтраками| Bed and breakfast'!AE7*0.9</f>
        <v>9450</v>
      </c>
      <c r="AF7" s="42">
        <f>'C завтраками| Bed and breakfast'!AF7*0.9</f>
        <v>10260</v>
      </c>
      <c r="AG7" s="42">
        <f>'C завтраками| Bed and breakfast'!AG7*0.9</f>
        <v>13140</v>
      </c>
      <c r="AH7" s="42">
        <f>'C завтраками| Bed and breakfast'!AH7*0.9</f>
        <v>16020</v>
      </c>
      <c r="AI7" s="42">
        <f>'C завтраками| Bed and breakfast'!AI7*0.9</f>
        <v>17460</v>
      </c>
      <c r="AJ7" s="42">
        <f>'C завтраками| Bed and breakfast'!AJ7*0.9</f>
        <v>20250</v>
      </c>
    </row>
    <row r="8" spans="1:36" s="53" customFormat="1" x14ac:dyDescent="0.2">
      <c r="A8" s="88">
        <v>2</v>
      </c>
      <c r="B8" s="42">
        <f>'C завтраками| Bed and breakfast'!B8*0.9</f>
        <v>18990</v>
      </c>
      <c r="C8" s="42">
        <f>'C завтраками| Bed and breakfast'!C8*0.9</f>
        <v>14490</v>
      </c>
      <c r="D8" s="42">
        <f>'C завтраками| Bed and breakfast'!D8*0.9</f>
        <v>14490</v>
      </c>
      <c r="E8" s="42">
        <f>'C завтраками| Bed and breakfast'!E8*0.9</f>
        <v>14490</v>
      </c>
      <c r="F8" s="42">
        <f>'C завтраками| Bed and breakfast'!F8*0.9</f>
        <v>14490</v>
      </c>
      <c r="G8" s="42">
        <f>'C завтраками| Bed and breakfast'!G8*0.9</f>
        <v>18990</v>
      </c>
      <c r="H8" s="42">
        <f>'C завтраками| Bed and breakfast'!H8*0.9</f>
        <v>14490</v>
      </c>
      <c r="I8" s="42">
        <f>'C завтраками| Bed and breakfast'!I8*0.9</f>
        <v>16290</v>
      </c>
      <c r="J8" s="42">
        <f>'C завтраками| Bed and breakfast'!J8*0.9</f>
        <v>16290</v>
      </c>
      <c r="K8" s="42">
        <f>'C завтраками| Bed and breakfast'!K8*0.9</f>
        <v>16290</v>
      </c>
      <c r="L8" s="42">
        <f>'C завтраками| Bed and breakfast'!L8*0.9</f>
        <v>16290</v>
      </c>
      <c r="M8" s="42">
        <f>'C завтраками| Bed and breakfast'!M8*0.9</f>
        <v>18090</v>
      </c>
      <c r="N8" s="42">
        <f>'C завтраками| Bed and breakfast'!N8*0.9</f>
        <v>12600</v>
      </c>
      <c r="O8" s="42">
        <f>'C завтраками| Bed and breakfast'!O8*0.9</f>
        <v>10260</v>
      </c>
      <c r="P8" s="42">
        <f>'C завтраками| Bed and breakfast'!P8*0.9</f>
        <v>10890</v>
      </c>
      <c r="Q8" s="42">
        <f>'C завтраками| Bed and breakfast'!Q8*0.9</f>
        <v>10260</v>
      </c>
      <c r="R8" s="42">
        <f>'C завтраками| Bed and breakfast'!R8*0.9</f>
        <v>10890</v>
      </c>
      <c r="S8" s="42">
        <f>'C завтраками| Bed and breakfast'!S8*0.9</f>
        <v>9630</v>
      </c>
      <c r="T8" s="42">
        <f>'C завтраками| Bed and breakfast'!T8*0.9</f>
        <v>9000</v>
      </c>
      <c r="U8" s="42">
        <f>'C завтраками| Bed and breakfast'!U8*0.9</f>
        <v>9630</v>
      </c>
      <c r="V8" s="42">
        <f>'C завтраками| Bed and breakfast'!V8*0.9</f>
        <v>9000</v>
      </c>
      <c r="W8" s="42">
        <f>'C завтраками| Bed and breakfast'!W8*0.9</f>
        <v>10260</v>
      </c>
      <c r="X8" s="42">
        <f>'C завтраками| Bed and breakfast'!X8*0.9</f>
        <v>10260</v>
      </c>
      <c r="Y8" s="42">
        <f>'C завтраками| Bed and breakfast'!Y8*0.9</f>
        <v>10260</v>
      </c>
      <c r="Z8" s="42">
        <f>'C завтраками| Bed and breakfast'!Z8*0.9</f>
        <v>9000</v>
      </c>
      <c r="AA8" s="42">
        <f>'C завтраками| Bed and breakfast'!AA8*0.9</f>
        <v>9180</v>
      </c>
      <c r="AB8" s="42">
        <f>'C завтраками| Bed and breakfast'!AB8*0.9</f>
        <v>9990</v>
      </c>
      <c r="AC8" s="42">
        <f>'C завтраками| Bed and breakfast'!AC8*0.9</f>
        <v>9180</v>
      </c>
      <c r="AD8" s="42">
        <f>'C завтраками| Bed and breakfast'!AD8*0.9</f>
        <v>9990</v>
      </c>
      <c r="AE8" s="42">
        <f>'C завтраками| Bed and breakfast'!AE8*0.9</f>
        <v>10800</v>
      </c>
      <c r="AF8" s="42">
        <f>'C завтраками| Bed and breakfast'!AF8*0.9</f>
        <v>11610</v>
      </c>
      <c r="AG8" s="42">
        <f>'C завтраками| Bed and breakfast'!AG8*0.9</f>
        <v>14490</v>
      </c>
      <c r="AH8" s="42">
        <f>'C завтраками| Bed and breakfast'!AH8*0.9</f>
        <v>17370</v>
      </c>
      <c r="AI8" s="42">
        <f>'C завтраками| Bed and breakfast'!AI8*0.9</f>
        <v>18810</v>
      </c>
      <c r="AJ8" s="42">
        <f>'C завтраками| Bed and breakfast'!AJ8*0.9</f>
        <v>22050</v>
      </c>
    </row>
    <row r="9" spans="1:3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row>
    <row r="10" spans="1:36" s="53" customFormat="1" x14ac:dyDescent="0.2">
      <c r="A10" s="187">
        <v>1</v>
      </c>
      <c r="B10" s="42">
        <f>'C завтраками| Bed and breakfast'!B10*0.9</f>
        <v>18540</v>
      </c>
      <c r="C10" s="42">
        <f>'C завтраками| Bed and breakfast'!C10*0.9</f>
        <v>14040</v>
      </c>
      <c r="D10" s="42">
        <f>'C завтраками| Bed and breakfast'!D10*0.9</f>
        <v>14040</v>
      </c>
      <c r="E10" s="42">
        <f>'C завтраками| Bed and breakfast'!E10*0.9</f>
        <v>14040</v>
      </c>
      <c r="F10" s="42">
        <f>'C завтраками| Bed and breakfast'!F10*0.9</f>
        <v>14040</v>
      </c>
      <c r="G10" s="42">
        <f>'C завтраками| Bed and breakfast'!G10*0.9</f>
        <v>18540</v>
      </c>
      <c r="H10" s="42">
        <f>'C завтраками| Bed and breakfast'!H10*0.9</f>
        <v>14040</v>
      </c>
      <c r="I10" s="42">
        <f>'C завтраками| Bed and breakfast'!I10*0.9</f>
        <v>15840</v>
      </c>
      <c r="J10" s="42">
        <f>'C завтраками| Bed and breakfast'!J10*0.9</f>
        <v>15840</v>
      </c>
      <c r="K10" s="42">
        <f>'C завтраками| Bed and breakfast'!K10*0.9</f>
        <v>15840</v>
      </c>
      <c r="L10" s="42">
        <f>'C завтраками| Bed and breakfast'!L10*0.9</f>
        <v>15840</v>
      </c>
      <c r="M10" s="42">
        <f>'C завтраками| Bed and breakfast'!M10*0.9</f>
        <v>17640</v>
      </c>
      <c r="N10" s="42">
        <f>'C завтраками| Bed and breakfast'!N10*0.9</f>
        <v>12150</v>
      </c>
      <c r="O10" s="42">
        <f>'C завтраками| Bed and breakfast'!O10*0.9</f>
        <v>9810</v>
      </c>
      <c r="P10" s="42">
        <f>'C завтраками| Bed and breakfast'!P10*0.9</f>
        <v>10440</v>
      </c>
      <c r="Q10" s="42">
        <f>'C завтраками| Bed and breakfast'!Q10*0.9</f>
        <v>9810</v>
      </c>
      <c r="R10" s="42">
        <f>'C завтраками| Bed and breakfast'!R10*0.9</f>
        <v>10440</v>
      </c>
      <c r="S10" s="42">
        <f>'C завтраками| Bed and breakfast'!S10*0.9</f>
        <v>9180</v>
      </c>
      <c r="T10" s="42">
        <f>'C завтраками| Bed and breakfast'!T10*0.9</f>
        <v>8550</v>
      </c>
      <c r="U10" s="42">
        <f>'C завтраками| Bed and breakfast'!U10*0.9</f>
        <v>9180</v>
      </c>
      <c r="V10" s="42">
        <f>'C завтраками| Bed and breakfast'!V10*0.9</f>
        <v>8550</v>
      </c>
      <c r="W10" s="42">
        <f>'C завтраками| Bed and breakfast'!W10*0.9</f>
        <v>9810</v>
      </c>
      <c r="X10" s="42">
        <f>'C завтраками| Bed and breakfast'!X10*0.9</f>
        <v>9810</v>
      </c>
      <c r="Y10" s="42">
        <f>'C завтраками| Bed and breakfast'!Y10*0.9</f>
        <v>9810</v>
      </c>
      <c r="Z10" s="42">
        <f>'C завтраками| Bed and breakfast'!Z10*0.9</f>
        <v>8550</v>
      </c>
      <c r="AA10" s="42">
        <f>'C завтраками| Bed and breakfast'!AA10*0.9</f>
        <v>8730</v>
      </c>
      <c r="AB10" s="42">
        <f>'C завтраками| Bed and breakfast'!AB10*0.9</f>
        <v>9540</v>
      </c>
      <c r="AC10" s="42">
        <f>'C завтраками| Bed and breakfast'!AC10*0.9</f>
        <v>8730</v>
      </c>
      <c r="AD10" s="42">
        <f>'C завтраками| Bed and breakfast'!AD10*0.9</f>
        <v>9540</v>
      </c>
      <c r="AE10" s="42">
        <f>'C завтраками| Bed and breakfast'!AE10*0.9</f>
        <v>10350</v>
      </c>
      <c r="AF10" s="42">
        <f>'C завтраками| Bed and breakfast'!AF10*0.9</f>
        <v>11160</v>
      </c>
      <c r="AG10" s="42">
        <f>'C завтраками| Bed and breakfast'!AG10*0.9</f>
        <v>14040</v>
      </c>
      <c r="AH10" s="42">
        <f>'C завтраками| Bed and breakfast'!AH10*0.9</f>
        <v>16920</v>
      </c>
      <c r="AI10" s="42">
        <f>'C завтраками| Bed and breakfast'!AI10*0.9</f>
        <v>18360</v>
      </c>
      <c r="AJ10" s="42">
        <f>'C завтраками| Bed and breakfast'!AJ10*0.9</f>
        <v>22050</v>
      </c>
    </row>
    <row r="11" spans="1:36" s="53" customFormat="1" x14ac:dyDescent="0.2">
      <c r="A11" s="187">
        <v>2</v>
      </c>
      <c r="B11" s="42">
        <f>'C завтраками| Bed and breakfast'!B11*0.9</f>
        <v>19890</v>
      </c>
      <c r="C11" s="42">
        <f>'C завтраками| Bed and breakfast'!C11*0.9</f>
        <v>15390</v>
      </c>
      <c r="D11" s="42">
        <f>'C завтраками| Bed and breakfast'!D11*0.9</f>
        <v>15390</v>
      </c>
      <c r="E11" s="42">
        <f>'C завтраками| Bed and breakfast'!E11*0.9</f>
        <v>15390</v>
      </c>
      <c r="F11" s="42">
        <f>'C завтраками| Bed and breakfast'!F11*0.9</f>
        <v>15390</v>
      </c>
      <c r="G11" s="42">
        <f>'C завтраками| Bed and breakfast'!G11*0.9</f>
        <v>19890</v>
      </c>
      <c r="H11" s="42">
        <f>'C завтраками| Bed and breakfast'!H11*0.9</f>
        <v>15390</v>
      </c>
      <c r="I11" s="42">
        <f>'C завтраками| Bed and breakfast'!I11*0.9</f>
        <v>17190</v>
      </c>
      <c r="J11" s="42">
        <f>'C завтраками| Bed and breakfast'!J11*0.9</f>
        <v>17190</v>
      </c>
      <c r="K11" s="42">
        <f>'C завтраками| Bed and breakfast'!K11*0.9</f>
        <v>17190</v>
      </c>
      <c r="L11" s="42">
        <f>'C завтраками| Bed and breakfast'!L11*0.9</f>
        <v>17190</v>
      </c>
      <c r="M11" s="42">
        <f>'C завтраками| Bed and breakfast'!M11*0.9</f>
        <v>18990</v>
      </c>
      <c r="N11" s="42">
        <f>'C завтраками| Bed and breakfast'!N11*0.9</f>
        <v>13500</v>
      </c>
      <c r="O11" s="42">
        <f>'C завтраками| Bed and breakfast'!O11*0.9</f>
        <v>11160</v>
      </c>
      <c r="P11" s="42">
        <f>'C завтраками| Bed and breakfast'!P11*0.9</f>
        <v>11790</v>
      </c>
      <c r="Q11" s="42">
        <f>'C завтраками| Bed and breakfast'!Q11*0.9</f>
        <v>11160</v>
      </c>
      <c r="R11" s="42">
        <f>'C завтраками| Bed and breakfast'!R11*0.9</f>
        <v>11790</v>
      </c>
      <c r="S11" s="42">
        <f>'C завтраками| Bed and breakfast'!S11*0.9</f>
        <v>10530</v>
      </c>
      <c r="T11" s="42">
        <f>'C завтраками| Bed and breakfast'!T11*0.9</f>
        <v>9900</v>
      </c>
      <c r="U11" s="42">
        <f>'C завтраками| Bed and breakfast'!U11*0.9</f>
        <v>10530</v>
      </c>
      <c r="V11" s="42">
        <f>'C завтраками| Bed and breakfast'!V11*0.9</f>
        <v>9900</v>
      </c>
      <c r="W11" s="42">
        <f>'C завтраками| Bed and breakfast'!W11*0.9</f>
        <v>11160</v>
      </c>
      <c r="X11" s="42">
        <f>'C завтраками| Bed and breakfast'!X11*0.9</f>
        <v>11160</v>
      </c>
      <c r="Y11" s="42">
        <f>'C завтраками| Bed and breakfast'!Y11*0.9</f>
        <v>11160</v>
      </c>
      <c r="Z11" s="42">
        <f>'C завтраками| Bed and breakfast'!Z11*0.9</f>
        <v>9900</v>
      </c>
      <c r="AA11" s="42">
        <f>'C завтраками| Bed and breakfast'!AA11*0.9</f>
        <v>10080</v>
      </c>
      <c r="AB11" s="42">
        <f>'C завтраками| Bed and breakfast'!AB11*0.9</f>
        <v>10890</v>
      </c>
      <c r="AC11" s="42">
        <f>'C завтраками| Bed and breakfast'!AC11*0.9</f>
        <v>10080</v>
      </c>
      <c r="AD11" s="42">
        <f>'C завтраками| Bed and breakfast'!AD11*0.9</f>
        <v>10890</v>
      </c>
      <c r="AE11" s="42">
        <f>'C завтраками| Bed and breakfast'!AE11*0.9</f>
        <v>11700</v>
      </c>
      <c r="AF11" s="42">
        <f>'C завтраками| Bed and breakfast'!AF11*0.9</f>
        <v>12510</v>
      </c>
      <c r="AG11" s="42">
        <f>'C завтраками| Bed and breakfast'!AG11*0.9</f>
        <v>15390</v>
      </c>
      <c r="AH11" s="42">
        <f>'C завтраками| Bed and breakfast'!AH11*0.9</f>
        <v>18270</v>
      </c>
      <c r="AI11" s="42">
        <f>'C завтраками| Bed and breakfast'!AI11*0.9</f>
        <v>19710</v>
      </c>
      <c r="AJ11" s="42">
        <f>'C завтраками| Bed and breakfast'!AJ11*0.9</f>
        <v>23850</v>
      </c>
    </row>
    <row r="12" spans="1:3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row>
    <row r="13" spans="1:36" s="53" customFormat="1" x14ac:dyDescent="0.2">
      <c r="A13" s="88">
        <f>A7</f>
        <v>1</v>
      </c>
      <c r="B13" s="42">
        <f>'C завтраками| Bed and breakfast'!B13*0.9</f>
        <v>19440</v>
      </c>
      <c r="C13" s="42">
        <f>'C завтраками| Bed and breakfast'!C13*0.9</f>
        <v>14940</v>
      </c>
      <c r="D13" s="42">
        <f>'C завтраками| Bed and breakfast'!D13*0.9</f>
        <v>14940</v>
      </c>
      <c r="E13" s="42">
        <f>'C завтраками| Bed and breakfast'!E13*0.9</f>
        <v>14940</v>
      </c>
      <c r="F13" s="42">
        <f>'C завтраками| Bed and breakfast'!F13*0.9</f>
        <v>14940</v>
      </c>
      <c r="G13" s="42">
        <f>'C завтраками| Bed and breakfast'!G13*0.9</f>
        <v>19440</v>
      </c>
      <c r="H13" s="42">
        <f>'C завтраками| Bed and breakfast'!H13*0.9</f>
        <v>14940</v>
      </c>
      <c r="I13" s="42">
        <f>'C завтраками| Bed and breakfast'!I13*0.9</f>
        <v>16740</v>
      </c>
      <c r="J13" s="42">
        <f>'C завтраками| Bed and breakfast'!J13*0.9</f>
        <v>16740</v>
      </c>
      <c r="K13" s="42">
        <f>'C завтраками| Bed and breakfast'!K13*0.9</f>
        <v>16740</v>
      </c>
      <c r="L13" s="42">
        <f>'C завтраками| Bed and breakfast'!L13*0.9</f>
        <v>16740</v>
      </c>
      <c r="M13" s="42">
        <f>'C завтраками| Bed and breakfast'!M13*0.9</f>
        <v>18540</v>
      </c>
      <c r="N13" s="42">
        <f>'C завтраками| Bed and breakfast'!N13*0.9</f>
        <v>13050</v>
      </c>
      <c r="O13" s="42">
        <f>'C завтраками| Bed and breakfast'!O13*0.9</f>
        <v>10710</v>
      </c>
      <c r="P13" s="42">
        <f>'C завтраками| Bed and breakfast'!P13*0.9</f>
        <v>11340</v>
      </c>
      <c r="Q13" s="42">
        <f>'C завтраками| Bed and breakfast'!Q13*0.9</f>
        <v>10710</v>
      </c>
      <c r="R13" s="42">
        <f>'C завтраками| Bed and breakfast'!R13*0.9</f>
        <v>11340</v>
      </c>
      <c r="S13" s="42">
        <f>'C завтраками| Bed and breakfast'!S13*0.9</f>
        <v>10080</v>
      </c>
      <c r="T13" s="42">
        <f>'C завтраками| Bed and breakfast'!T13*0.9</f>
        <v>9450</v>
      </c>
      <c r="U13" s="42">
        <f>'C завтраками| Bed and breakfast'!U13*0.9</f>
        <v>10080</v>
      </c>
      <c r="V13" s="42">
        <f>'C завтраками| Bed and breakfast'!V13*0.9</f>
        <v>9450</v>
      </c>
      <c r="W13" s="42">
        <f>'C завтраками| Bed and breakfast'!W13*0.9</f>
        <v>10710</v>
      </c>
      <c r="X13" s="42">
        <f>'C завтраками| Bed and breakfast'!X13*0.9</f>
        <v>10710</v>
      </c>
      <c r="Y13" s="42">
        <f>'C завтраками| Bed and breakfast'!Y13*0.9</f>
        <v>10710</v>
      </c>
      <c r="Z13" s="42">
        <f>'C завтраками| Bed and breakfast'!Z13*0.9</f>
        <v>9450</v>
      </c>
      <c r="AA13" s="42">
        <f>'C завтраками| Bed and breakfast'!AA13*0.9</f>
        <v>9630</v>
      </c>
      <c r="AB13" s="42">
        <f>'C завтраками| Bed and breakfast'!AB13*0.9</f>
        <v>10440</v>
      </c>
      <c r="AC13" s="42">
        <f>'C завтраками| Bed and breakfast'!AC13*0.9</f>
        <v>9630</v>
      </c>
      <c r="AD13" s="42">
        <f>'C завтраками| Bed and breakfast'!AD13*0.9</f>
        <v>10440</v>
      </c>
      <c r="AE13" s="42">
        <f>'C завтраками| Bed and breakfast'!AE13*0.9</f>
        <v>11250</v>
      </c>
      <c r="AF13" s="42">
        <f>'C завтраками| Bed and breakfast'!AF13*0.9</f>
        <v>12060</v>
      </c>
      <c r="AG13" s="42">
        <f>'C завтраками| Bed and breakfast'!AG13*0.9</f>
        <v>14940</v>
      </c>
      <c r="AH13" s="42">
        <f>'C завтраками| Bed and breakfast'!AH13*0.9</f>
        <v>17820</v>
      </c>
      <c r="AI13" s="42">
        <f>'C завтраками| Bed and breakfast'!AI13*0.9</f>
        <v>19260</v>
      </c>
      <c r="AJ13" s="42">
        <f>'C завтраками| Bed and breakfast'!AJ13*0.9</f>
        <v>22950</v>
      </c>
    </row>
    <row r="14" spans="1:36" s="53" customFormat="1" x14ac:dyDescent="0.2">
      <c r="A14" s="88">
        <f>A8</f>
        <v>2</v>
      </c>
      <c r="B14" s="42">
        <f>'C завтраками| Bed and breakfast'!B14*0.9</f>
        <v>20790</v>
      </c>
      <c r="C14" s="42">
        <f>'C завтраками| Bed and breakfast'!C14*0.9</f>
        <v>16290</v>
      </c>
      <c r="D14" s="42">
        <f>'C завтраками| Bed and breakfast'!D14*0.9</f>
        <v>16290</v>
      </c>
      <c r="E14" s="42">
        <f>'C завтраками| Bed and breakfast'!E14*0.9</f>
        <v>16290</v>
      </c>
      <c r="F14" s="42">
        <f>'C завтраками| Bed and breakfast'!F14*0.9</f>
        <v>16290</v>
      </c>
      <c r="G14" s="42">
        <f>'C завтраками| Bed and breakfast'!G14*0.9</f>
        <v>20790</v>
      </c>
      <c r="H14" s="42">
        <f>'C завтраками| Bed and breakfast'!H14*0.9</f>
        <v>16290</v>
      </c>
      <c r="I14" s="42">
        <f>'C завтраками| Bed and breakfast'!I14*0.9</f>
        <v>18090</v>
      </c>
      <c r="J14" s="42">
        <f>'C завтраками| Bed and breakfast'!J14*0.9</f>
        <v>18090</v>
      </c>
      <c r="K14" s="42">
        <f>'C завтраками| Bed and breakfast'!K14*0.9</f>
        <v>18090</v>
      </c>
      <c r="L14" s="42">
        <f>'C завтраками| Bed and breakfast'!L14*0.9</f>
        <v>18090</v>
      </c>
      <c r="M14" s="42">
        <f>'C завтраками| Bed and breakfast'!M14*0.9</f>
        <v>19890</v>
      </c>
      <c r="N14" s="42">
        <f>'C завтраками| Bed and breakfast'!N14*0.9</f>
        <v>14400</v>
      </c>
      <c r="O14" s="42">
        <f>'C завтраками| Bed and breakfast'!O14*0.9</f>
        <v>12060</v>
      </c>
      <c r="P14" s="42">
        <f>'C завтраками| Bed and breakfast'!P14*0.9</f>
        <v>12690</v>
      </c>
      <c r="Q14" s="42">
        <f>'C завтраками| Bed and breakfast'!Q14*0.9</f>
        <v>12060</v>
      </c>
      <c r="R14" s="42">
        <f>'C завтраками| Bed and breakfast'!R14*0.9</f>
        <v>12690</v>
      </c>
      <c r="S14" s="42">
        <f>'C завтраками| Bed and breakfast'!S14*0.9</f>
        <v>11430</v>
      </c>
      <c r="T14" s="42">
        <f>'C завтраками| Bed and breakfast'!T14*0.9</f>
        <v>10800</v>
      </c>
      <c r="U14" s="42">
        <f>'C завтраками| Bed and breakfast'!U14*0.9</f>
        <v>11430</v>
      </c>
      <c r="V14" s="42">
        <f>'C завтраками| Bed and breakfast'!V14*0.9</f>
        <v>10800</v>
      </c>
      <c r="W14" s="42">
        <f>'C завтраками| Bed and breakfast'!W14*0.9</f>
        <v>12060</v>
      </c>
      <c r="X14" s="42">
        <f>'C завтраками| Bed and breakfast'!X14*0.9</f>
        <v>12060</v>
      </c>
      <c r="Y14" s="42">
        <f>'C завтраками| Bed and breakfast'!Y14*0.9</f>
        <v>12060</v>
      </c>
      <c r="Z14" s="42">
        <f>'C завтраками| Bed and breakfast'!Z14*0.9</f>
        <v>10800</v>
      </c>
      <c r="AA14" s="42">
        <f>'C завтраками| Bed and breakfast'!AA14*0.9</f>
        <v>10980</v>
      </c>
      <c r="AB14" s="42">
        <f>'C завтраками| Bed and breakfast'!AB14*0.9</f>
        <v>11790</v>
      </c>
      <c r="AC14" s="42">
        <f>'C завтраками| Bed and breakfast'!AC14*0.9</f>
        <v>10980</v>
      </c>
      <c r="AD14" s="42">
        <f>'C завтраками| Bed and breakfast'!AD14*0.9</f>
        <v>11790</v>
      </c>
      <c r="AE14" s="42">
        <f>'C завтраками| Bed and breakfast'!AE14*0.9</f>
        <v>12600</v>
      </c>
      <c r="AF14" s="42">
        <f>'C завтраками| Bed and breakfast'!AF14*0.9</f>
        <v>13410</v>
      </c>
      <c r="AG14" s="42">
        <f>'C завтраками| Bed and breakfast'!AG14*0.9</f>
        <v>16290</v>
      </c>
      <c r="AH14" s="42">
        <f>'C завтраками| Bed and breakfast'!AH14*0.9</f>
        <v>19170</v>
      </c>
      <c r="AI14" s="42">
        <f>'C завтраками| Bed and breakfast'!AI14*0.9</f>
        <v>20610</v>
      </c>
      <c r="AJ14" s="42">
        <f>'C завтраками| Bed and breakfast'!AJ14*0.9</f>
        <v>24750</v>
      </c>
    </row>
    <row r="15" spans="1:3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s="53" customFormat="1" x14ac:dyDescent="0.2">
      <c r="A16" s="88">
        <f>A7</f>
        <v>1</v>
      </c>
      <c r="B16" s="42">
        <f>'C завтраками| Bed and breakfast'!B16*0.9</f>
        <v>20790</v>
      </c>
      <c r="C16" s="42">
        <f>'C завтраками| Bed and breakfast'!C16*0.9</f>
        <v>16290</v>
      </c>
      <c r="D16" s="42">
        <f>'C завтраками| Bed and breakfast'!D16*0.9</f>
        <v>16290</v>
      </c>
      <c r="E16" s="42">
        <f>'C завтраками| Bed and breakfast'!E16*0.9</f>
        <v>16290</v>
      </c>
      <c r="F16" s="42">
        <f>'C завтраками| Bed and breakfast'!F16*0.9</f>
        <v>16290</v>
      </c>
      <c r="G16" s="42">
        <f>'C завтраками| Bed and breakfast'!G16*0.9</f>
        <v>20790</v>
      </c>
      <c r="H16" s="42">
        <f>'C завтраками| Bed and breakfast'!H16*0.9</f>
        <v>16290</v>
      </c>
      <c r="I16" s="42">
        <f>'C завтраками| Bed and breakfast'!I16*0.9</f>
        <v>18090</v>
      </c>
      <c r="J16" s="42">
        <f>'C завтраками| Bed and breakfast'!J16*0.9</f>
        <v>18090</v>
      </c>
      <c r="K16" s="42">
        <f>'C завтраками| Bed and breakfast'!K16*0.9</f>
        <v>18090</v>
      </c>
      <c r="L16" s="42">
        <f>'C завтраками| Bed and breakfast'!L16*0.9</f>
        <v>18090</v>
      </c>
      <c r="M16" s="42">
        <f>'C завтраками| Bed and breakfast'!M16*0.9</f>
        <v>19890</v>
      </c>
      <c r="N16" s="42">
        <f>'C завтраками| Bed and breakfast'!N16*0.9</f>
        <v>14400</v>
      </c>
      <c r="O16" s="42">
        <f>'C завтраками| Bed and breakfast'!O16*0.9</f>
        <v>12060</v>
      </c>
      <c r="P16" s="42">
        <f>'C завтраками| Bed and breakfast'!P16*0.9</f>
        <v>12690</v>
      </c>
      <c r="Q16" s="42">
        <f>'C завтраками| Bed and breakfast'!Q16*0.9</f>
        <v>12060</v>
      </c>
      <c r="R16" s="42">
        <f>'C завтраками| Bed and breakfast'!R16*0.9</f>
        <v>12690</v>
      </c>
      <c r="S16" s="42">
        <f>'C завтраками| Bed and breakfast'!S16*0.9</f>
        <v>11430</v>
      </c>
      <c r="T16" s="42">
        <f>'C завтраками| Bed and breakfast'!T16*0.9</f>
        <v>10800</v>
      </c>
      <c r="U16" s="42">
        <f>'C завтраками| Bed and breakfast'!U16*0.9</f>
        <v>11430</v>
      </c>
      <c r="V16" s="42">
        <f>'C завтраками| Bed and breakfast'!V16*0.9</f>
        <v>10800</v>
      </c>
      <c r="W16" s="42">
        <f>'C завтраками| Bed and breakfast'!W16*0.9</f>
        <v>12060</v>
      </c>
      <c r="X16" s="42">
        <f>'C завтраками| Bed and breakfast'!X16*0.9</f>
        <v>12060</v>
      </c>
      <c r="Y16" s="42">
        <f>'C завтраками| Bed and breakfast'!Y16*0.9</f>
        <v>12060</v>
      </c>
      <c r="Z16" s="42">
        <f>'C завтраками| Bed and breakfast'!Z16*0.9</f>
        <v>10800</v>
      </c>
      <c r="AA16" s="42">
        <f>'C завтраками| Bed and breakfast'!AA16*0.9</f>
        <v>10980</v>
      </c>
      <c r="AB16" s="42">
        <f>'C завтраками| Bed and breakfast'!AB16*0.9</f>
        <v>11790</v>
      </c>
      <c r="AC16" s="42">
        <f>'C завтраками| Bed and breakfast'!AC16*0.9</f>
        <v>10980</v>
      </c>
      <c r="AD16" s="42">
        <f>'C завтраками| Bed and breakfast'!AD16*0.9</f>
        <v>11790</v>
      </c>
      <c r="AE16" s="42">
        <f>'C завтраками| Bed and breakfast'!AE16*0.9</f>
        <v>12600</v>
      </c>
      <c r="AF16" s="42">
        <f>'C завтраками| Bed and breakfast'!AF16*0.9</f>
        <v>13410</v>
      </c>
      <c r="AG16" s="42">
        <f>'C завтраками| Bed and breakfast'!AG16*0.9</f>
        <v>16290</v>
      </c>
      <c r="AH16" s="42">
        <f>'C завтраками| Bed and breakfast'!AH16*0.9</f>
        <v>19170</v>
      </c>
      <c r="AI16" s="42">
        <f>'C завтраками| Bed and breakfast'!AI16*0.9</f>
        <v>20610</v>
      </c>
      <c r="AJ16" s="42">
        <f>'C завтраками| Bed and breakfast'!AJ16*0.9</f>
        <v>24750</v>
      </c>
    </row>
    <row r="17" spans="1:36" s="53" customFormat="1" x14ac:dyDescent="0.2">
      <c r="A17" s="88">
        <f>A8</f>
        <v>2</v>
      </c>
      <c r="B17" s="42">
        <f>'C завтраками| Bed and breakfast'!B17*0.9</f>
        <v>22140</v>
      </c>
      <c r="C17" s="42">
        <f>'C завтраками| Bed and breakfast'!C17*0.9</f>
        <v>17640</v>
      </c>
      <c r="D17" s="42">
        <f>'C завтраками| Bed and breakfast'!D17*0.9</f>
        <v>17640</v>
      </c>
      <c r="E17" s="42">
        <f>'C завтраками| Bed and breakfast'!E17*0.9</f>
        <v>17640</v>
      </c>
      <c r="F17" s="42">
        <f>'C завтраками| Bed and breakfast'!F17*0.9</f>
        <v>17640</v>
      </c>
      <c r="G17" s="42">
        <f>'C завтраками| Bed and breakfast'!G17*0.9</f>
        <v>22140</v>
      </c>
      <c r="H17" s="42">
        <f>'C завтраками| Bed and breakfast'!H17*0.9</f>
        <v>17640</v>
      </c>
      <c r="I17" s="42">
        <f>'C завтраками| Bed and breakfast'!I17*0.9</f>
        <v>19440</v>
      </c>
      <c r="J17" s="42">
        <f>'C завтраками| Bed and breakfast'!J17*0.9</f>
        <v>19440</v>
      </c>
      <c r="K17" s="42">
        <f>'C завтраками| Bed and breakfast'!K17*0.9</f>
        <v>19440</v>
      </c>
      <c r="L17" s="42">
        <f>'C завтраками| Bed and breakfast'!L17*0.9</f>
        <v>19440</v>
      </c>
      <c r="M17" s="42">
        <f>'C завтраками| Bed and breakfast'!M17*0.9</f>
        <v>21240</v>
      </c>
      <c r="N17" s="42">
        <f>'C завтраками| Bed and breakfast'!N17*0.9</f>
        <v>15750</v>
      </c>
      <c r="O17" s="42">
        <f>'C завтраками| Bed and breakfast'!O17*0.9</f>
        <v>13410</v>
      </c>
      <c r="P17" s="42">
        <f>'C завтраками| Bed and breakfast'!P17*0.9</f>
        <v>14040</v>
      </c>
      <c r="Q17" s="42">
        <f>'C завтраками| Bed and breakfast'!Q17*0.9</f>
        <v>13410</v>
      </c>
      <c r="R17" s="42">
        <f>'C завтраками| Bed and breakfast'!R17*0.9</f>
        <v>14040</v>
      </c>
      <c r="S17" s="42">
        <f>'C завтраками| Bed and breakfast'!S17*0.9</f>
        <v>12780</v>
      </c>
      <c r="T17" s="42">
        <f>'C завтраками| Bed and breakfast'!T17*0.9</f>
        <v>12150</v>
      </c>
      <c r="U17" s="42">
        <f>'C завтраками| Bed and breakfast'!U17*0.9</f>
        <v>12780</v>
      </c>
      <c r="V17" s="42">
        <f>'C завтраками| Bed and breakfast'!V17*0.9</f>
        <v>12150</v>
      </c>
      <c r="W17" s="42">
        <f>'C завтраками| Bed and breakfast'!W17*0.9</f>
        <v>13410</v>
      </c>
      <c r="X17" s="42">
        <f>'C завтраками| Bed and breakfast'!X17*0.9</f>
        <v>13410</v>
      </c>
      <c r="Y17" s="42">
        <f>'C завтраками| Bed and breakfast'!Y17*0.9</f>
        <v>13410</v>
      </c>
      <c r="Z17" s="42">
        <f>'C завтраками| Bed and breakfast'!Z17*0.9</f>
        <v>12150</v>
      </c>
      <c r="AA17" s="42">
        <f>'C завтраками| Bed and breakfast'!AA17*0.9</f>
        <v>12330</v>
      </c>
      <c r="AB17" s="42">
        <f>'C завтраками| Bed and breakfast'!AB17*0.9</f>
        <v>13140</v>
      </c>
      <c r="AC17" s="42">
        <f>'C завтраками| Bed and breakfast'!AC17*0.9</f>
        <v>12330</v>
      </c>
      <c r="AD17" s="42">
        <f>'C завтраками| Bed and breakfast'!AD17*0.9</f>
        <v>13140</v>
      </c>
      <c r="AE17" s="42">
        <f>'C завтраками| Bed and breakfast'!AE17*0.9</f>
        <v>13950</v>
      </c>
      <c r="AF17" s="42">
        <f>'C завтраками| Bed and breakfast'!AF17*0.9</f>
        <v>14760</v>
      </c>
      <c r="AG17" s="42">
        <f>'C завтраками| Bed and breakfast'!AG17*0.9</f>
        <v>17640</v>
      </c>
      <c r="AH17" s="42">
        <f>'C завтраками| Bed and breakfast'!AH17*0.9</f>
        <v>20520</v>
      </c>
      <c r="AI17" s="42">
        <f>'C завтраками| Bed and breakfast'!AI17*0.9</f>
        <v>21960</v>
      </c>
      <c r="AJ17" s="42">
        <f>'C завтраками| Bed and breakfast'!AJ17*0.9</f>
        <v>26550</v>
      </c>
    </row>
    <row r="18" spans="1:3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s="53" customFormat="1" x14ac:dyDescent="0.2">
      <c r="A19" s="88">
        <f>A7</f>
        <v>1</v>
      </c>
      <c r="B19" s="42">
        <f>'C завтраками| Bed and breakfast'!B19*0.9</f>
        <v>35640</v>
      </c>
      <c r="C19" s="42">
        <f>'C завтраками| Bed and breakfast'!C19*0.9</f>
        <v>31140</v>
      </c>
      <c r="D19" s="42">
        <f>'C завтраками| Bed and breakfast'!D19*0.9</f>
        <v>31140</v>
      </c>
      <c r="E19" s="42">
        <f>'C завтраками| Bed and breakfast'!E19*0.9</f>
        <v>31140</v>
      </c>
      <c r="F19" s="42">
        <f>'C завтраками| Bed and breakfast'!F19*0.9</f>
        <v>31140</v>
      </c>
      <c r="G19" s="42">
        <f>'C завтраками| Bed and breakfast'!G19*0.9</f>
        <v>35640</v>
      </c>
      <c r="H19" s="42">
        <f>'C завтраками| Bed and breakfast'!H19*0.9</f>
        <v>31140</v>
      </c>
      <c r="I19" s="42">
        <f>'C завтраками| Bed and breakfast'!I19*0.9</f>
        <v>32940</v>
      </c>
      <c r="J19" s="42">
        <f>'C завтраками| Bed and breakfast'!J19*0.9</f>
        <v>32940</v>
      </c>
      <c r="K19" s="42">
        <f>'C завтраками| Bed and breakfast'!K19*0.9</f>
        <v>32940</v>
      </c>
      <c r="L19" s="42">
        <f>'C завтраками| Bed and breakfast'!L19*0.9</f>
        <v>32940</v>
      </c>
      <c r="M19" s="42">
        <f>'C завтраками| Bed and breakfast'!M19*0.9</f>
        <v>34740</v>
      </c>
      <c r="N19" s="42">
        <f>'C завтраками| Bed and breakfast'!N19*0.9</f>
        <v>29250</v>
      </c>
      <c r="O19" s="42">
        <f>'C завтраками| Bed and breakfast'!O19*0.9</f>
        <v>26910</v>
      </c>
      <c r="P19" s="42">
        <f>'C завтраками| Bed and breakfast'!P19*0.9</f>
        <v>27540</v>
      </c>
      <c r="Q19" s="42">
        <f>'C завтраками| Bed and breakfast'!Q19*0.9</f>
        <v>26910</v>
      </c>
      <c r="R19" s="42">
        <f>'C завтраками| Bed and breakfast'!R19*0.9</f>
        <v>27540</v>
      </c>
      <c r="S19" s="42">
        <f>'C завтраками| Bed and breakfast'!S19*0.9</f>
        <v>26280</v>
      </c>
      <c r="T19" s="42">
        <f>'C завтраками| Bed and breakfast'!T19*0.9</f>
        <v>25650</v>
      </c>
      <c r="U19" s="42">
        <f>'C завтраками| Bed and breakfast'!U19*0.9</f>
        <v>26280</v>
      </c>
      <c r="V19" s="42">
        <f>'C завтраками| Bed and breakfast'!V19*0.9</f>
        <v>25650</v>
      </c>
      <c r="W19" s="42">
        <f>'C завтраками| Bed and breakfast'!W19*0.9</f>
        <v>26910</v>
      </c>
      <c r="X19" s="42">
        <f>'C завтраками| Bed and breakfast'!X19*0.9</f>
        <v>26910</v>
      </c>
      <c r="Y19" s="42">
        <f>'C завтраками| Bed and breakfast'!Y19*0.9</f>
        <v>26910</v>
      </c>
      <c r="Z19" s="42">
        <f>'C завтраками| Bed and breakfast'!Z19*0.9</f>
        <v>25650</v>
      </c>
      <c r="AA19" s="42">
        <f>'C завтраками| Bed and breakfast'!AA19*0.9</f>
        <v>30330</v>
      </c>
      <c r="AB19" s="42">
        <f>'C завтраками| Bed and breakfast'!AB19*0.9</f>
        <v>31140</v>
      </c>
      <c r="AC19" s="42">
        <f>'C завтраками| Bed and breakfast'!AC19*0.9</f>
        <v>30330</v>
      </c>
      <c r="AD19" s="42">
        <f>'C завтраками| Bed and breakfast'!AD19*0.9</f>
        <v>31140</v>
      </c>
      <c r="AE19" s="42">
        <f>'C завтраками| Bed and breakfast'!AE19*0.9</f>
        <v>31950</v>
      </c>
      <c r="AF19" s="42">
        <f>'C завтраками| Bed and breakfast'!AF19*0.9</f>
        <v>32760</v>
      </c>
      <c r="AG19" s="42">
        <f>'C завтраками| Bed and breakfast'!AG19*0.9</f>
        <v>35640</v>
      </c>
      <c r="AH19" s="42">
        <f>'C завтраками| Bed and breakfast'!AH19*0.9</f>
        <v>38520</v>
      </c>
      <c r="AI19" s="42">
        <f>'C завтраками| Bed and breakfast'!AI19*0.9</f>
        <v>39960</v>
      </c>
      <c r="AJ19" s="42">
        <f>'C завтраками| Bed and breakfast'!AJ19*0.9</f>
        <v>42750</v>
      </c>
    </row>
    <row r="20" spans="1:36" s="53" customFormat="1" x14ac:dyDescent="0.2">
      <c r="A20" s="88">
        <f>A8</f>
        <v>2</v>
      </c>
      <c r="B20" s="42">
        <f>'C завтраками| Bed and breakfast'!B20*0.9</f>
        <v>36990</v>
      </c>
      <c r="C20" s="42">
        <f>'C завтраками| Bed and breakfast'!C20*0.9</f>
        <v>32490</v>
      </c>
      <c r="D20" s="42">
        <f>'C завтраками| Bed and breakfast'!D20*0.9</f>
        <v>32490</v>
      </c>
      <c r="E20" s="42">
        <f>'C завтраками| Bed and breakfast'!E20*0.9</f>
        <v>32490</v>
      </c>
      <c r="F20" s="42">
        <f>'C завтраками| Bed and breakfast'!F20*0.9</f>
        <v>32490</v>
      </c>
      <c r="G20" s="42">
        <f>'C завтраками| Bed and breakfast'!G20*0.9</f>
        <v>36990</v>
      </c>
      <c r="H20" s="42">
        <f>'C завтраками| Bed and breakfast'!H20*0.9</f>
        <v>32490</v>
      </c>
      <c r="I20" s="42">
        <f>'C завтраками| Bed and breakfast'!I20*0.9</f>
        <v>34290</v>
      </c>
      <c r="J20" s="42">
        <f>'C завтраками| Bed and breakfast'!J20*0.9</f>
        <v>34290</v>
      </c>
      <c r="K20" s="42">
        <f>'C завтраками| Bed and breakfast'!K20*0.9</f>
        <v>34290</v>
      </c>
      <c r="L20" s="42">
        <f>'C завтраками| Bed and breakfast'!L20*0.9</f>
        <v>34290</v>
      </c>
      <c r="M20" s="42">
        <f>'C завтраками| Bed and breakfast'!M20*0.9</f>
        <v>36090</v>
      </c>
      <c r="N20" s="42">
        <f>'C завтраками| Bed and breakfast'!N20*0.9</f>
        <v>30600</v>
      </c>
      <c r="O20" s="42">
        <f>'C завтраками| Bed and breakfast'!O20*0.9</f>
        <v>28260</v>
      </c>
      <c r="P20" s="42">
        <f>'C завтраками| Bed and breakfast'!P20*0.9</f>
        <v>28890</v>
      </c>
      <c r="Q20" s="42">
        <f>'C завтраками| Bed and breakfast'!Q20*0.9</f>
        <v>28260</v>
      </c>
      <c r="R20" s="42">
        <f>'C завтраками| Bed and breakfast'!R20*0.9</f>
        <v>28890</v>
      </c>
      <c r="S20" s="42">
        <f>'C завтраками| Bed and breakfast'!S20*0.9</f>
        <v>27630</v>
      </c>
      <c r="T20" s="42">
        <f>'C завтраками| Bed and breakfast'!T20*0.9</f>
        <v>27000</v>
      </c>
      <c r="U20" s="42">
        <f>'C завтраками| Bed and breakfast'!U20*0.9</f>
        <v>27630</v>
      </c>
      <c r="V20" s="42">
        <f>'C завтраками| Bed and breakfast'!V20*0.9</f>
        <v>27000</v>
      </c>
      <c r="W20" s="42">
        <f>'C завтраками| Bed and breakfast'!W20*0.9</f>
        <v>28260</v>
      </c>
      <c r="X20" s="42">
        <f>'C завтраками| Bed and breakfast'!X20*0.9</f>
        <v>28260</v>
      </c>
      <c r="Y20" s="42">
        <f>'C завтраками| Bed and breakfast'!Y20*0.9</f>
        <v>28260</v>
      </c>
      <c r="Z20" s="42">
        <f>'C завтраками| Bed and breakfast'!Z20*0.9</f>
        <v>27000</v>
      </c>
      <c r="AA20" s="42">
        <f>'C завтраками| Bed and breakfast'!AA20*0.9</f>
        <v>31680</v>
      </c>
      <c r="AB20" s="42">
        <f>'C завтраками| Bed and breakfast'!AB20*0.9</f>
        <v>32490</v>
      </c>
      <c r="AC20" s="42">
        <f>'C завтраками| Bed and breakfast'!AC20*0.9</f>
        <v>31680</v>
      </c>
      <c r="AD20" s="42">
        <f>'C завтраками| Bed and breakfast'!AD20*0.9</f>
        <v>32490</v>
      </c>
      <c r="AE20" s="42">
        <f>'C завтраками| Bed and breakfast'!AE20*0.9</f>
        <v>33300</v>
      </c>
      <c r="AF20" s="42">
        <f>'C завтраками| Bed and breakfast'!AF20*0.9</f>
        <v>34110</v>
      </c>
      <c r="AG20" s="42">
        <f>'C завтраками| Bed and breakfast'!AG20*0.9</f>
        <v>36990</v>
      </c>
      <c r="AH20" s="42">
        <f>'C завтраками| Bed and breakfast'!AH20*0.9</f>
        <v>39870</v>
      </c>
      <c r="AI20" s="42">
        <f>'C завтраками| Bed and breakfast'!AI20*0.9</f>
        <v>41310</v>
      </c>
      <c r="AJ20" s="42">
        <f>'C завтраками| Bed and breakfast'!AJ20*0.9</f>
        <v>44550</v>
      </c>
    </row>
    <row r="21" spans="1:3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s="53" customFormat="1" x14ac:dyDescent="0.2">
      <c r="A22" s="88" t="s">
        <v>88</v>
      </c>
      <c r="B22" s="42">
        <f>'C завтраками| Bed and breakfast'!B22*0.9</f>
        <v>59490</v>
      </c>
      <c r="C22" s="42">
        <f>'C завтраками| Bed and breakfast'!C22*0.9</f>
        <v>54990</v>
      </c>
      <c r="D22" s="42">
        <f>'C завтраками| Bed and breakfast'!D22*0.9</f>
        <v>54990</v>
      </c>
      <c r="E22" s="42">
        <f>'C завтраками| Bed and breakfast'!E22*0.9</f>
        <v>54990</v>
      </c>
      <c r="F22" s="42">
        <f>'C завтраками| Bed and breakfast'!F22*0.9</f>
        <v>54990</v>
      </c>
      <c r="G22" s="42">
        <f>'C завтраками| Bed and breakfast'!G22*0.9</f>
        <v>59490</v>
      </c>
      <c r="H22" s="42">
        <f>'C завтраками| Bed and breakfast'!H22*0.9</f>
        <v>54990</v>
      </c>
      <c r="I22" s="42">
        <f>'C завтраками| Bed and breakfast'!I22*0.9</f>
        <v>56790</v>
      </c>
      <c r="J22" s="42">
        <f>'C завтраками| Bed and breakfast'!J22*0.9</f>
        <v>56790</v>
      </c>
      <c r="K22" s="42">
        <f>'C завтраками| Bed and breakfast'!K22*0.9</f>
        <v>56790</v>
      </c>
      <c r="L22" s="42">
        <f>'C завтраками| Bed and breakfast'!L22*0.9</f>
        <v>56790</v>
      </c>
      <c r="M22" s="42">
        <f>'C завтраками| Bed and breakfast'!M22*0.9</f>
        <v>58590</v>
      </c>
      <c r="N22" s="42">
        <f>'C завтраками| Bed and breakfast'!N22*0.9</f>
        <v>53100</v>
      </c>
      <c r="O22" s="42">
        <f>'C завтраками| Bed and breakfast'!O22*0.9</f>
        <v>50760</v>
      </c>
      <c r="P22" s="42">
        <f>'C завтраками| Bed and breakfast'!P22*0.9</f>
        <v>51390</v>
      </c>
      <c r="Q22" s="42">
        <f>'C завтраками| Bed and breakfast'!Q22*0.9</f>
        <v>50760</v>
      </c>
      <c r="R22" s="42">
        <f>'C завтраками| Bed and breakfast'!R22*0.9</f>
        <v>51390</v>
      </c>
      <c r="S22" s="42">
        <f>'C завтраками| Bed and breakfast'!S22*0.9</f>
        <v>50130</v>
      </c>
      <c r="T22" s="42">
        <f>'C завтраками| Bed and breakfast'!T22*0.9</f>
        <v>49500</v>
      </c>
      <c r="U22" s="42">
        <f>'C завтраками| Bed and breakfast'!U22*0.9</f>
        <v>50130</v>
      </c>
      <c r="V22" s="42">
        <f>'C завтраками| Bed and breakfast'!V22*0.9</f>
        <v>49500</v>
      </c>
      <c r="W22" s="42">
        <f>'C завтраками| Bed and breakfast'!W22*0.9</f>
        <v>50760</v>
      </c>
      <c r="X22" s="42">
        <f>'C завтраками| Bed and breakfast'!X22*0.9</f>
        <v>50760</v>
      </c>
      <c r="Y22" s="42">
        <f>'C завтраками| Bed and breakfast'!Y22*0.9</f>
        <v>50760</v>
      </c>
      <c r="Z22" s="42">
        <f>'C завтраками| Bed and breakfast'!Z22*0.9</f>
        <v>49500</v>
      </c>
      <c r="AA22" s="42">
        <f>'C завтраками| Bed and breakfast'!AA22*0.9</f>
        <v>63180</v>
      </c>
      <c r="AB22" s="42">
        <f>'C завтраками| Bed and breakfast'!AB22*0.9</f>
        <v>63990</v>
      </c>
      <c r="AC22" s="42">
        <f>'C завтраками| Bed and breakfast'!AC22*0.9</f>
        <v>63180</v>
      </c>
      <c r="AD22" s="42">
        <f>'C завтраками| Bed and breakfast'!AD22*0.9</f>
        <v>63990</v>
      </c>
      <c r="AE22" s="42">
        <f>'C завтраками| Bed and breakfast'!AE22*0.9</f>
        <v>64800</v>
      </c>
      <c r="AF22" s="42">
        <f>'C завтраками| Bed and breakfast'!AF22*0.9</f>
        <v>65610</v>
      </c>
      <c r="AG22" s="42">
        <f>'C завтраками| Bed and breakfast'!AG22*0.9</f>
        <v>68490</v>
      </c>
      <c r="AH22" s="42">
        <f>'C завтраками| Bed and breakfast'!AH22*0.9</f>
        <v>71370</v>
      </c>
      <c r="AI22" s="42">
        <f>'C завтраками| Bed and breakfast'!AI22*0.9</f>
        <v>72810</v>
      </c>
      <c r="AJ22" s="42">
        <f>'C завтраками| Bed and breakfast'!AJ22*0.9</f>
        <v>94050</v>
      </c>
    </row>
    <row r="23" spans="1:3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row>
    <row r="24" spans="1:36" ht="18" customHeight="1" x14ac:dyDescent="0.2">
      <c r="A24" s="111" t="s">
        <v>100</v>
      </c>
      <c r="B24" s="138">
        <f t="shared" ref="B24" si="0">B4</f>
        <v>45574</v>
      </c>
      <c r="C24" s="138">
        <f t="shared" ref="C24:AJ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c r="AA24" s="138">
        <f t="shared" si="1"/>
        <v>45627</v>
      </c>
      <c r="AB24" s="138">
        <f t="shared" si="1"/>
        <v>45633</v>
      </c>
      <c r="AC24" s="138">
        <f t="shared" si="1"/>
        <v>45634</v>
      </c>
      <c r="AD24" s="138">
        <f t="shared" si="1"/>
        <v>45639</v>
      </c>
      <c r="AE24" s="138">
        <f t="shared" si="1"/>
        <v>45642</v>
      </c>
      <c r="AF24" s="138">
        <f t="shared" si="1"/>
        <v>45647</v>
      </c>
      <c r="AG24" s="138">
        <f t="shared" si="1"/>
        <v>45650</v>
      </c>
      <c r="AH24" s="138">
        <f t="shared" si="1"/>
        <v>45653</v>
      </c>
      <c r="AI24" s="138">
        <f t="shared" si="1"/>
        <v>45654</v>
      </c>
      <c r="AJ24" s="138">
        <f t="shared" si="1"/>
        <v>45655</v>
      </c>
    </row>
    <row r="25" spans="1:36" ht="20.25" customHeight="1" x14ac:dyDescent="0.2">
      <c r="A25" s="90" t="s">
        <v>64</v>
      </c>
      <c r="B25" s="138">
        <f t="shared" ref="B25" si="2">B5</f>
        <v>45577</v>
      </c>
      <c r="C25" s="138">
        <f t="shared" ref="C25:AJ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c r="AA25" s="138">
        <f t="shared" si="3"/>
        <v>45632</v>
      </c>
      <c r="AB25" s="138">
        <f t="shared" si="3"/>
        <v>45633</v>
      </c>
      <c r="AC25" s="138">
        <f t="shared" si="3"/>
        <v>45638</v>
      </c>
      <c r="AD25" s="138">
        <f t="shared" si="3"/>
        <v>45641</v>
      </c>
      <c r="AE25" s="138">
        <f t="shared" si="3"/>
        <v>45646</v>
      </c>
      <c r="AF25" s="138">
        <f t="shared" si="3"/>
        <v>45649</v>
      </c>
      <c r="AG25" s="138">
        <f t="shared" si="3"/>
        <v>45652</v>
      </c>
      <c r="AH25" s="138">
        <f t="shared" si="3"/>
        <v>45653</v>
      </c>
      <c r="AI25" s="138">
        <f t="shared" si="3"/>
        <v>45654</v>
      </c>
      <c r="AJ25" s="138">
        <f t="shared" si="3"/>
        <v>45655</v>
      </c>
    </row>
    <row r="26" spans="1:3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1:36" s="50" customFormat="1" x14ac:dyDescent="0.2">
      <c r="A27" s="88">
        <v>1</v>
      </c>
      <c r="B27" s="94">
        <f t="shared" ref="B27" si="4">ROUNDUP(B7*0.9,)</f>
        <v>15876</v>
      </c>
      <c r="C27" s="94">
        <f t="shared" ref="C27:AJ27" si="5">ROUNDUP(C7*0.9,)</f>
        <v>11826</v>
      </c>
      <c r="D27" s="94">
        <f t="shared" si="5"/>
        <v>11826</v>
      </c>
      <c r="E27" s="94">
        <f t="shared" si="5"/>
        <v>11826</v>
      </c>
      <c r="F27" s="94">
        <f t="shared" si="5"/>
        <v>11826</v>
      </c>
      <c r="G27" s="94">
        <f t="shared" si="5"/>
        <v>15876</v>
      </c>
      <c r="H27" s="94">
        <f t="shared" si="5"/>
        <v>11826</v>
      </c>
      <c r="I27" s="94">
        <f t="shared" si="5"/>
        <v>13446</v>
      </c>
      <c r="J27" s="94">
        <f t="shared" si="5"/>
        <v>13446</v>
      </c>
      <c r="K27" s="94">
        <f t="shared" si="5"/>
        <v>13446</v>
      </c>
      <c r="L27" s="94">
        <f t="shared" si="5"/>
        <v>13446</v>
      </c>
      <c r="M27" s="94">
        <f t="shared" si="5"/>
        <v>15066</v>
      </c>
      <c r="N27" s="94">
        <f t="shared" si="5"/>
        <v>10125</v>
      </c>
      <c r="O27" s="94">
        <f t="shared" si="5"/>
        <v>8019</v>
      </c>
      <c r="P27" s="94">
        <f t="shared" si="5"/>
        <v>8586</v>
      </c>
      <c r="Q27" s="94">
        <f t="shared" si="5"/>
        <v>8019</v>
      </c>
      <c r="R27" s="94">
        <f t="shared" si="5"/>
        <v>8586</v>
      </c>
      <c r="S27" s="94">
        <f t="shared" si="5"/>
        <v>7452</v>
      </c>
      <c r="T27" s="94">
        <f t="shared" si="5"/>
        <v>6885</v>
      </c>
      <c r="U27" s="94">
        <f t="shared" si="5"/>
        <v>7452</v>
      </c>
      <c r="V27" s="94">
        <f t="shared" si="5"/>
        <v>6885</v>
      </c>
      <c r="W27" s="94">
        <f t="shared" si="5"/>
        <v>8019</v>
      </c>
      <c r="X27" s="94">
        <f t="shared" si="5"/>
        <v>8019</v>
      </c>
      <c r="Y27" s="94">
        <f t="shared" si="5"/>
        <v>8019</v>
      </c>
      <c r="Z27" s="94">
        <f t="shared" si="5"/>
        <v>6885</v>
      </c>
      <c r="AA27" s="94">
        <f t="shared" si="5"/>
        <v>7047</v>
      </c>
      <c r="AB27" s="94">
        <f t="shared" si="5"/>
        <v>7776</v>
      </c>
      <c r="AC27" s="94">
        <f t="shared" si="5"/>
        <v>7047</v>
      </c>
      <c r="AD27" s="94">
        <f t="shared" si="5"/>
        <v>7776</v>
      </c>
      <c r="AE27" s="94">
        <f t="shared" si="5"/>
        <v>8505</v>
      </c>
      <c r="AF27" s="94">
        <f t="shared" si="5"/>
        <v>9234</v>
      </c>
      <c r="AG27" s="94">
        <f t="shared" si="5"/>
        <v>11826</v>
      </c>
      <c r="AH27" s="94">
        <f t="shared" si="5"/>
        <v>14418</v>
      </c>
      <c r="AI27" s="94">
        <f t="shared" si="5"/>
        <v>15714</v>
      </c>
      <c r="AJ27" s="94">
        <f t="shared" si="5"/>
        <v>18225</v>
      </c>
    </row>
    <row r="28" spans="1:36" s="50" customFormat="1" x14ac:dyDescent="0.2">
      <c r="A28" s="88">
        <v>2</v>
      </c>
      <c r="B28" s="94">
        <f t="shared" ref="B28" si="6">ROUNDUP(B8*0.9,)</f>
        <v>17091</v>
      </c>
      <c r="C28" s="94">
        <f t="shared" ref="C28:AJ28" si="7">ROUNDUP(C8*0.9,)</f>
        <v>13041</v>
      </c>
      <c r="D28" s="94">
        <f t="shared" si="7"/>
        <v>13041</v>
      </c>
      <c r="E28" s="94">
        <f t="shared" si="7"/>
        <v>13041</v>
      </c>
      <c r="F28" s="94">
        <f t="shared" si="7"/>
        <v>13041</v>
      </c>
      <c r="G28" s="94">
        <f t="shared" si="7"/>
        <v>17091</v>
      </c>
      <c r="H28" s="94">
        <f t="shared" si="7"/>
        <v>13041</v>
      </c>
      <c r="I28" s="94">
        <f t="shared" si="7"/>
        <v>14661</v>
      </c>
      <c r="J28" s="94">
        <f t="shared" si="7"/>
        <v>14661</v>
      </c>
      <c r="K28" s="94">
        <f t="shared" si="7"/>
        <v>14661</v>
      </c>
      <c r="L28" s="94">
        <f t="shared" si="7"/>
        <v>14661</v>
      </c>
      <c r="M28" s="94">
        <f t="shared" si="7"/>
        <v>16281</v>
      </c>
      <c r="N28" s="94">
        <f t="shared" si="7"/>
        <v>11340</v>
      </c>
      <c r="O28" s="94">
        <f t="shared" si="7"/>
        <v>9234</v>
      </c>
      <c r="P28" s="94">
        <f t="shared" si="7"/>
        <v>9801</v>
      </c>
      <c r="Q28" s="94">
        <f t="shared" si="7"/>
        <v>9234</v>
      </c>
      <c r="R28" s="94">
        <f t="shared" si="7"/>
        <v>9801</v>
      </c>
      <c r="S28" s="94">
        <f t="shared" si="7"/>
        <v>8667</v>
      </c>
      <c r="T28" s="94">
        <f t="shared" si="7"/>
        <v>8100</v>
      </c>
      <c r="U28" s="94">
        <f t="shared" si="7"/>
        <v>8667</v>
      </c>
      <c r="V28" s="94">
        <f t="shared" si="7"/>
        <v>8100</v>
      </c>
      <c r="W28" s="94">
        <f t="shared" si="7"/>
        <v>9234</v>
      </c>
      <c r="X28" s="94">
        <f t="shared" si="7"/>
        <v>9234</v>
      </c>
      <c r="Y28" s="94">
        <f t="shared" si="7"/>
        <v>9234</v>
      </c>
      <c r="Z28" s="94">
        <f t="shared" si="7"/>
        <v>8100</v>
      </c>
      <c r="AA28" s="94">
        <f t="shared" si="7"/>
        <v>8262</v>
      </c>
      <c r="AB28" s="94">
        <f t="shared" si="7"/>
        <v>8991</v>
      </c>
      <c r="AC28" s="94">
        <f t="shared" si="7"/>
        <v>8262</v>
      </c>
      <c r="AD28" s="94">
        <f t="shared" si="7"/>
        <v>8991</v>
      </c>
      <c r="AE28" s="94">
        <f t="shared" si="7"/>
        <v>9720</v>
      </c>
      <c r="AF28" s="94">
        <f t="shared" si="7"/>
        <v>10449</v>
      </c>
      <c r="AG28" s="94">
        <f t="shared" si="7"/>
        <v>13041</v>
      </c>
      <c r="AH28" s="94">
        <f t="shared" si="7"/>
        <v>15633</v>
      </c>
      <c r="AI28" s="94">
        <f t="shared" si="7"/>
        <v>16929</v>
      </c>
      <c r="AJ28" s="94">
        <f t="shared" si="7"/>
        <v>19845</v>
      </c>
    </row>
    <row r="29" spans="1:3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1:36" s="50" customFormat="1" x14ac:dyDescent="0.2">
      <c r="A30" s="187">
        <v>1</v>
      </c>
      <c r="B30" s="94">
        <f t="shared" ref="B30" si="8">ROUNDUP(B10*0.9,)</f>
        <v>16686</v>
      </c>
      <c r="C30" s="94">
        <f t="shared" ref="C30:AJ30" si="9">ROUNDUP(C10*0.9,)</f>
        <v>12636</v>
      </c>
      <c r="D30" s="94">
        <f t="shared" si="9"/>
        <v>12636</v>
      </c>
      <c r="E30" s="94">
        <f t="shared" si="9"/>
        <v>12636</v>
      </c>
      <c r="F30" s="94">
        <f t="shared" si="9"/>
        <v>12636</v>
      </c>
      <c r="G30" s="94">
        <f t="shared" si="9"/>
        <v>16686</v>
      </c>
      <c r="H30" s="94">
        <f t="shared" si="9"/>
        <v>12636</v>
      </c>
      <c r="I30" s="94">
        <f t="shared" si="9"/>
        <v>14256</v>
      </c>
      <c r="J30" s="94">
        <f t="shared" si="9"/>
        <v>14256</v>
      </c>
      <c r="K30" s="94">
        <f t="shared" si="9"/>
        <v>14256</v>
      </c>
      <c r="L30" s="94">
        <f t="shared" si="9"/>
        <v>14256</v>
      </c>
      <c r="M30" s="94">
        <f t="shared" si="9"/>
        <v>15876</v>
      </c>
      <c r="N30" s="94">
        <f t="shared" si="9"/>
        <v>10935</v>
      </c>
      <c r="O30" s="94">
        <f t="shared" si="9"/>
        <v>8829</v>
      </c>
      <c r="P30" s="94">
        <f t="shared" si="9"/>
        <v>9396</v>
      </c>
      <c r="Q30" s="94">
        <f t="shared" si="9"/>
        <v>8829</v>
      </c>
      <c r="R30" s="94">
        <f t="shared" si="9"/>
        <v>9396</v>
      </c>
      <c r="S30" s="94">
        <f t="shared" si="9"/>
        <v>8262</v>
      </c>
      <c r="T30" s="94">
        <f t="shared" si="9"/>
        <v>7695</v>
      </c>
      <c r="U30" s="94">
        <f t="shared" si="9"/>
        <v>8262</v>
      </c>
      <c r="V30" s="94">
        <f t="shared" si="9"/>
        <v>7695</v>
      </c>
      <c r="W30" s="94">
        <f t="shared" si="9"/>
        <v>8829</v>
      </c>
      <c r="X30" s="94">
        <f t="shared" si="9"/>
        <v>8829</v>
      </c>
      <c r="Y30" s="94">
        <f t="shared" si="9"/>
        <v>8829</v>
      </c>
      <c r="Z30" s="94">
        <f t="shared" si="9"/>
        <v>7695</v>
      </c>
      <c r="AA30" s="94">
        <f t="shared" si="9"/>
        <v>7857</v>
      </c>
      <c r="AB30" s="94">
        <f t="shared" si="9"/>
        <v>8586</v>
      </c>
      <c r="AC30" s="94">
        <f t="shared" si="9"/>
        <v>7857</v>
      </c>
      <c r="AD30" s="94">
        <f t="shared" si="9"/>
        <v>8586</v>
      </c>
      <c r="AE30" s="94">
        <f t="shared" si="9"/>
        <v>9315</v>
      </c>
      <c r="AF30" s="94">
        <f t="shared" si="9"/>
        <v>10044</v>
      </c>
      <c r="AG30" s="94">
        <f t="shared" si="9"/>
        <v>12636</v>
      </c>
      <c r="AH30" s="94">
        <f t="shared" si="9"/>
        <v>15228</v>
      </c>
      <c r="AI30" s="94">
        <f t="shared" si="9"/>
        <v>16524</v>
      </c>
      <c r="AJ30" s="94">
        <f t="shared" si="9"/>
        <v>19845</v>
      </c>
    </row>
    <row r="31" spans="1:36" s="50" customFormat="1" x14ac:dyDescent="0.2">
      <c r="A31" s="187">
        <v>2</v>
      </c>
      <c r="B31" s="94">
        <f t="shared" ref="B31" si="10">ROUNDUP(B11*0.9,)</f>
        <v>17901</v>
      </c>
      <c r="C31" s="94">
        <f t="shared" ref="C31:AJ31" si="11">ROUNDUP(C11*0.9,)</f>
        <v>13851</v>
      </c>
      <c r="D31" s="94">
        <f t="shared" si="11"/>
        <v>13851</v>
      </c>
      <c r="E31" s="94">
        <f t="shared" si="11"/>
        <v>13851</v>
      </c>
      <c r="F31" s="94">
        <f t="shared" si="11"/>
        <v>13851</v>
      </c>
      <c r="G31" s="94">
        <f t="shared" si="11"/>
        <v>17901</v>
      </c>
      <c r="H31" s="94">
        <f t="shared" si="11"/>
        <v>13851</v>
      </c>
      <c r="I31" s="94">
        <f t="shared" si="11"/>
        <v>15471</v>
      </c>
      <c r="J31" s="94">
        <f t="shared" si="11"/>
        <v>15471</v>
      </c>
      <c r="K31" s="94">
        <f t="shared" si="11"/>
        <v>15471</v>
      </c>
      <c r="L31" s="94">
        <f t="shared" si="11"/>
        <v>15471</v>
      </c>
      <c r="M31" s="94">
        <f t="shared" si="11"/>
        <v>17091</v>
      </c>
      <c r="N31" s="94">
        <f t="shared" si="11"/>
        <v>12150</v>
      </c>
      <c r="O31" s="94">
        <f t="shared" si="11"/>
        <v>10044</v>
      </c>
      <c r="P31" s="94">
        <f t="shared" si="11"/>
        <v>10611</v>
      </c>
      <c r="Q31" s="94">
        <f t="shared" si="11"/>
        <v>10044</v>
      </c>
      <c r="R31" s="94">
        <f t="shared" si="11"/>
        <v>10611</v>
      </c>
      <c r="S31" s="94">
        <f t="shared" si="11"/>
        <v>9477</v>
      </c>
      <c r="T31" s="94">
        <f t="shared" si="11"/>
        <v>8910</v>
      </c>
      <c r="U31" s="94">
        <f t="shared" si="11"/>
        <v>9477</v>
      </c>
      <c r="V31" s="94">
        <f t="shared" si="11"/>
        <v>8910</v>
      </c>
      <c r="W31" s="94">
        <f t="shared" si="11"/>
        <v>10044</v>
      </c>
      <c r="X31" s="94">
        <f t="shared" si="11"/>
        <v>10044</v>
      </c>
      <c r="Y31" s="94">
        <f t="shared" si="11"/>
        <v>10044</v>
      </c>
      <c r="Z31" s="94">
        <f t="shared" si="11"/>
        <v>8910</v>
      </c>
      <c r="AA31" s="94">
        <f t="shared" si="11"/>
        <v>9072</v>
      </c>
      <c r="AB31" s="94">
        <f t="shared" si="11"/>
        <v>9801</v>
      </c>
      <c r="AC31" s="94">
        <f t="shared" si="11"/>
        <v>9072</v>
      </c>
      <c r="AD31" s="94">
        <f t="shared" si="11"/>
        <v>9801</v>
      </c>
      <c r="AE31" s="94">
        <f t="shared" si="11"/>
        <v>10530</v>
      </c>
      <c r="AF31" s="94">
        <f t="shared" si="11"/>
        <v>11259</v>
      </c>
      <c r="AG31" s="94">
        <f t="shared" si="11"/>
        <v>13851</v>
      </c>
      <c r="AH31" s="94">
        <f t="shared" si="11"/>
        <v>16443</v>
      </c>
      <c r="AI31" s="94">
        <f t="shared" si="11"/>
        <v>17739</v>
      </c>
      <c r="AJ31" s="94">
        <f t="shared" si="11"/>
        <v>21465</v>
      </c>
    </row>
    <row r="32" spans="1:3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s="50" customFormat="1" x14ac:dyDescent="0.2">
      <c r="A33" s="88">
        <f>A27</f>
        <v>1</v>
      </c>
      <c r="B33" s="94">
        <f t="shared" ref="B33" si="12">ROUNDUP(B13*0.9,)</f>
        <v>17496</v>
      </c>
      <c r="C33" s="94">
        <f t="shared" ref="C33:AJ33" si="13">ROUNDUP(C13*0.9,)</f>
        <v>13446</v>
      </c>
      <c r="D33" s="94">
        <f t="shared" si="13"/>
        <v>13446</v>
      </c>
      <c r="E33" s="94">
        <f t="shared" si="13"/>
        <v>13446</v>
      </c>
      <c r="F33" s="94">
        <f t="shared" si="13"/>
        <v>13446</v>
      </c>
      <c r="G33" s="94">
        <f t="shared" si="13"/>
        <v>17496</v>
      </c>
      <c r="H33" s="94">
        <f t="shared" si="13"/>
        <v>13446</v>
      </c>
      <c r="I33" s="94">
        <f t="shared" si="13"/>
        <v>15066</v>
      </c>
      <c r="J33" s="94">
        <f t="shared" si="13"/>
        <v>15066</v>
      </c>
      <c r="K33" s="94">
        <f t="shared" si="13"/>
        <v>15066</v>
      </c>
      <c r="L33" s="94">
        <f t="shared" si="13"/>
        <v>15066</v>
      </c>
      <c r="M33" s="94">
        <f t="shared" si="13"/>
        <v>16686</v>
      </c>
      <c r="N33" s="94">
        <f t="shared" si="13"/>
        <v>11745</v>
      </c>
      <c r="O33" s="94">
        <f t="shared" si="13"/>
        <v>9639</v>
      </c>
      <c r="P33" s="94">
        <f t="shared" si="13"/>
        <v>10206</v>
      </c>
      <c r="Q33" s="94">
        <f t="shared" si="13"/>
        <v>9639</v>
      </c>
      <c r="R33" s="94">
        <f t="shared" si="13"/>
        <v>10206</v>
      </c>
      <c r="S33" s="94">
        <f t="shared" si="13"/>
        <v>9072</v>
      </c>
      <c r="T33" s="94">
        <f t="shared" si="13"/>
        <v>8505</v>
      </c>
      <c r="U33" s="94">
        <f t="shared" si="13"/>
        <v>9072</v>
      </c>
      <c r="V33" s="94">
        <f t="shared" si="13"/>
        <v>8505</v>
      </c>
      <c r="W33" s="94">
        <f t="shared" si="13"/>
        <v>9639</v>
      </c>
      <c r="X33" s="94">
        <f t="shared" si="13"/>
        <v>9639</v>
      </c>
      <c r="Y33" s="94">
        <f t="shared" si="13"/>
        <v>9639</v>
      </c>
      <c r="Z33" s="94">
        <f t="shared" si="13"/>
        <v>8505</v>
      </c>
      <c r="AA33" s="94">
        <f t="shared" si="13"/>
        <v>8667</v>
      </c>
      <c r="AB33" s="94">
        <f t="shared" si="13"/>
        <v>9396</v>
      </c>
      <c r="AC33" s="94">
        <f t="shared" si="13"/>
        <v>8667</v>
      </c>
      <c r="AD33" s="94">
        <f t="shared" si="13"/>
        <v>9396</v>
      </c>
      <c r="AE33" s="94">
        <f t="shared" si="13"/>
        <v>10125</v>
      </c>
      <c r="AF33" s="94">
        <f t="shared" si="13"/>
        <v>10854</v>
      </c>
      <c r="AG33" s="94">
        <f t="shared" si="13"/>
        <v>13446</v>
      </c>
      <c r="AH33" s="94">
        <f t="shared" si="13"/>
        <v>16038</v>
      </c>
      <c r="AI33" s="94">
        <f t="shared" si="13"/>
        <v>17334</v>
      </c>
      <c r="AJ33" s="94">
        <f t="shared" si="13"/>
        <v>20655</v>
      </c>
    </row>
    <row r="34" spans="1:36" s="50" customFormat="1" x14ac:dyDescent="0.2">
      <c r="A34" s="88">
        <f>A28</f>
        <v>2</v>
      </c>
      <c r="B34" s="94">
        <f t="shared" ref="B34" si="14">ROUNDUP(B14*0.9,)</f>
        <v>18711</v>
      </c>
      <c r="C34" s="94">
        <f t="shared" ref="C34:AJ34" si="15">ROUNDUP(C14*0.9,)</f>
        <v>14661</v>
      </c>
      <c r="D34" s="94">
        <f t="shared" si="15"/>
        <v>14661</v>
      </c>
      <c r="E34" s="94">
        <f t="shared" si="15"/>
        <v>14661</v>
      </c>
      <c r="F34" s="94">
        <f t="shared" si="15"/>
        <v>14661</v>
      </c>
      <c r="G34" s="94">
        <f t="shared" si="15"/>
        <v>18711</v>
      </c>
      <c r="H34" s="94">
        <f t="shared" si="15"/>
        <v>14661</v>
      </c>
      <c r="I34" s="94">
        <f t="shared" si="15"/>
        <v>16281</v>
      </c>
      <c r="J34" s="94">
        <f t="shared" si="15"/>
        <v>16281</v>
      </c>
      <c r="K34" s="94">
        <f t="shared" si="15"/>
        <v>16281</v>
      </c>
      <c r="L34" s="94">
        <f t="shared" si="15"/>
        <v>16281</v>
      </c>
      <c r="M34" s="94">
        <f t="shared" si="15"/>
        <v>17901</v>
      </c>
      <c r="N34" s="94">
        <f t="shared" si="15"/>
        <v>12960</v>
      </c>
      <c r="O34" s="94">
        <f t="shared" si="15"/>
        <v>10854</v>
      </c>
      <c r="P34" s="94">
        <f t="shared" si="15"/>
        <v>11421</v>
      </c>
      <c r="Q34" s="94">
        <f t="shared" si="15"/>
        <v>10854</v>
      </c>
      <c r="R34" s="94">
        <f t="shared" si="15"/>
        <v>11421</v>
      </c>
      <c r="S34" s="94">
        <f t="shared" si="15"/>
        <v>10287</v>
      </c>
      <c r="T34" s="94">
        <f t="shared" si="15"/>
        <v>9720</v>
      </c>
      <c r="U34" s="94">
        <f t="shared" si="15"/>
        <v>10287</v>
      </c>
      <c r="V34" s="94">
        <f t="shared" si="15"/>
        <v>9720</v>
      </c>
      <c r="W34" s="94">
        <f t="shared" si="15"/>
        <v>10854</v>
      </c>
      <c r="X34" s="94">
        <f t="shared" si="15"/>
        <v>10854</v>
      </c>
      <c r="Y34" s="94">
        <f t="shared" si="15"/>
        <v>10854</v>
      </c>
      <c r="Z34" s="94">
        <f t="shared" si="15"/>
        <v>9720</v>
      </c>
      <c r="AA34" s="94">
        <f t="shared" si="15"/>
        <v>9882</v>
      </c>
      <c r="AB34" s="94">
        <f t="shared" si="15"/>
        <v>10611</v>
      </c>
      <c r="AC34" s="94">
        <f t="shared" si="15"/>
        <v>9882</v>
      </c>
      <c r="AD34" s="94">
        <f t="shared" si="15"/>
        <v>10611</v>
      </c>
      <c r="AE34" s="94">
        <f t="shared" si="15"/>
        <v>11340</v>
      </c>
      <c r="AF34" s="94">
        <f t="shared" si="15"/>
        <v>12069</v>
      </c>
      <c r="AG34" s="94">
        <f t="shared" si="15"/>
        <v>14661</v>
      </c>
      <c r="AH34" s="94">
        <f t="shared" si="15"/>
        <v>17253</v>
      </c>
      <c r="AI34" s="94">
        <f t="shared" si="15"/>
        <v>18549</v>
      </c>
      <c r="AJ34" s="94">
        <f t="shared" si="15"/>
        <v>22275</v>
      </c>
    </row>
    <row r="35" spans="1:3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row>
    <row r="36" spans="1:36" s="50" customFormat="1" x14ac:dyDescent="0.2">
      <c r="A36" s="88">
        <f>A27</f>
        <v>1</v>
      </c>
      <c r="B36" s="94">
        <f t="shared" ref="B36" si="16">ROUNDUP(B16*0.9,)</f>
        <v>18711</v>
      </c>
      <c r="C36" s="94">
        <f t="shared" ref="C36:AJ36" si="17">ROUNDUP(C16*0.9,)</f>
        <v>14661</v>
      </c>
      <c r="D36" s="94">
        <f t="shared" si="17"/>
        <v>14661</v>
      </c>
      <c r="E36" s="94">
        <f t="shared" si="17"/>
        <v>14661</v>
      </c>
      <c r="F36" s="94">
        <f t="shared" si="17"/>
        <v>14661</v>
      </c>
      <c r="G36" s="94">
        <f t="shared" si="17"/>
        <v>18711</v>
      </c>
      <c r="H36" s="94">
        <f t="shared" si="17"/>
        <v>14661</v>
      </c>
      <c r="I36" s="94">
        <f t="shared" si="17"/>
        <v>16281</v>
      </c>
      <c r="J36" s="94">
        <f t="shared" si="17"/>
        <v>16281</v>
      </c>
      <c r="K36" s="94">
        <f t="shared" si="17"/>
        <v>16281</v>
      </c>
      <c r="L36" s="94">
        <f t="shared" si="17"/>
        <v>16281</v>
      </c>
      <c r="M36" s="94">
        <f t="shared" si="17"/>
        <v>17901</v>
      </c>
      <c r="N36" s="94">
        <f t="shared" si="17"/>
        <v>12960</v>
      </c>
      <c r="O36" s="94">
        <f t="shared" si="17"/>
        <v>10854</v>
      </c>
      <c r="P36" s="94">
        <f t="shared" si="17"/>
        <v>11421</v>
      </c>
      <c r="Q36" s="94">
        <f t="shared" si="17"/>
        <v>10854</v>
      </c>
      <c r="R36" s="94">
        <f t="shared" si="17"/>
        <v>11421</v>
      </c>
      <c r="S36" s="94">
        <f t="shared" si="17"/>
        <v>10287</v>
      </c>
      <c r="T36" s="94">
        <f t="shared" si="17"/>
        <v>9720</v>
      </c>
      <c r="U36" s="94">
        <f t="shared" si="17"/>
        <v>10287</v>
      </c>
      <c r="V36" s="94">
        <f t="shared" si="17"/>
        <v>9720</v>
      </c>
      <c r="W36" s="94">
        <f t="shared" si="17"/>
        <v>10854</v>
      </c>
      <c r="X36" s="94">
        <f t="shared" si="17"/>
        <v>10854</v>
      </c>
      <c r="Y36" s="94">
        <f t="shared" si="17"/>
        <v>10854</v>
      </c>
      <c r="Z36" s="94">
        <f t="shared" si="17"/>
        <v>9720</v>
      </c>
      <c r="AA36" s="94">
        <f t="shared" si="17"/>
        <v>9882</v>
      </c>
      <c r="AB36" s="94">
        <f t="shared" si="17"/>
        <v>10611</v>
      </c>
      <c r="AC36" s="94">
        <f t="shared" si="17"/>
        <v>9882</v>
      </c>
      <c r="AD36" s="94">
        <f t="shared" si="17"/>
        <v>10611</v>
      </c>
      <c r="AE36" s="94">
        <f t="shared" si="17"/>
        <v>11340</v>
      </c>
      <c r="AF36" s="94">
        <f t="shared" si="17"/>
        <v>12069</v>
      </c>
      <c r="AG36" s="94">
        <f t="shared" si="17"/>
        <v>14661</v>
      </c>
      <c r="AH36" s="94">
        <f t="shared" si="17"/>
        <v>17253</v>
      </c>
      <c r="AI36" s="94">
        <f t="shared" si="17"/>
        <v>18549</v>
      </c>
      <c r="AJ36" s="94">
        <f t="shared" si="17"/>
        <v>22275</v>
      </c>
    </row>
    <row r="37" spans="1:36" s="50" customFormat="1" x14ac:dyDescent="0.2">
      <c r="A37" s="88">
        <f>A28</f>
        <v>2</v>
      </c>
      <c r="B37" s="94">
        <f t="shared" ref="B37" si="18">ROUNDUP(B17*0.9,)</f>
        <v>19926</v>
      </c>
      <c r="C37" s="94">
        <f t="shared" ref="C37:AJ37" si="19">ROUNDUP(C17*0.9,)</f>
        <v>15876</v>
      </c>
      <c r="D37" s="94">
        <f t="shared" si="19"/>
        <v>15876</v>
      </c>
      <c r="E37" s="94">
        <f t="shared" si="19"/>
        <v>15876</v>
      </c>
      <c r="F37" s="94">
        <f t="shared" si="19"/>
        <v>15876</v>
      </c>
      <c r="G37" s="94">
        <f t="shared" si="19"/>
        <v>19926</v>
      </c>
      <c r="H37" s="94">
        <f t="shared" si="19"/>
        <v>15876</v>
      </c>
      <c r="I37" s="94">
        <f t="shared" si="19"/>
        <v>17496</v>
      </c>
      <c r="J37" s="94">
        <f t="shared" si="19"/>
        <v>17496</v>
      </c>
      <c r="K37" s="94">
        <f t="shared" si="19"/>
        <v>17496</v>
      </c>
      <c r="L37" s="94">
        <f t="shared" si="19"/>
        <v>17496</v>
      </c>
      <c r="M37" s="94">
        <f t="shared" si="19"/>
        <v>19116</v>
      </c>
      <c r="N37" s="94">
        <f t="shared" si="19"/>
        <v>14175</v>
      </c>
      <c r="O37" s="94">
        <f t="shared" si="19"/>
        <v>12069</v>
      </c>
      <c r="P37" s="94">
        <f t="shared" si="19"/>
        <v>12636</v>
      </c>
      <c r="Q37" s="94">
        <f t="shared" si="19"/>
        <v>12069</v>
      </c>
      <c r="R37" s="94">
        <f t="shared" si="19"/>
        <v>12636</v>
      </c>
      <c r="S37" s="94">
        <f t="shared" si="19"/>
        <v>11502</v>
      </c>
      <c r="T37" s="94">
        <f t="shared" si="19"/>
        <v>10935</v>
      </c>
      <c r="U37" s="94">
        <f t="shared" si="19"/>
        <v>11502</v>
      </c>
      <c r="V37" s="94">
        <f t="shared" si="19"/>
        <v>10935</v>
      </c>
      <c r="W37" s="94">
        <f t="shared" si="19"/>
        <v>12069</v>
      </c>
      <c r="X37" s="94">
        <f t="shared" si="19"/>
        <v>12069</v>
      </c>
      <c r="Y37" s="94">
        <f t="shared" si="19"/>
        <v>12069</v>
      </c>
      <c r="Z37" s="94">
        <f t="shared" si="19"/>
        <v>10935</v>
      </c>
      <c r="AA37" s="94">
        <f t="shared" si="19"/>
        <v>11097</v>
      </c>
      <c r="AB37" s="94">
        <f t="shared" si="19"/>
        <v>11826</v>
      </c>
      <c r="AC37" s="94">
        <f t="shared" si="19"/>
        <v>11097</v>
      </c>
      <c r="AD37" s="94">
        <f t="shared" si="19"/>
        <v>11826</v>
      </c>
      <c r="AE37" s="94">
        <f t="shared" si="19"/>
        <v>12555</v>
      </c>
      <c r="AF37" s="94">
        <f t="shared" si="19"/>
        <v>13284</v>
      </c>
      <c r="AG37" s="94">
        <f t="shared" si="19"/>
        <v>15876</v>
      </c>
      <c r="AH37" s="94">
        <f t="shared" si="19"/>
        <v>18468</v>
      </c>
      <c r="AI37" s="94">
        <f t="shared" si="19"/>
        <v>19764</v>
      </c>
      <c r="AJ37" s="94">
        <f t="shared" si="19"/>
        <v>23895</v>
      </c>
    </row>
    <row r="38" spans="1:3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row>
    <row r="39" spans="1:36" s="50" customFormat="1" x14ac:dyDescent="0.2">
      <c r="A39" s="88">
        <f>A27</f>
        <v>1</v>
      </c>
      <c r="B39" s="94">
        <f t="shared" ref="B39" si="20">ROUNDUP(B19*0.9,)</f>
        <v>32076</v>
      </c>
      <c r="C39" s="94">
        <f t="shared" ref="C39:AJ39" si="21">ROUNDUP(C19*0.9,)</f>
        <v>28026</v>
      </c>
      <c r="D39" s="94">
        <f t="shared" si="21"/>
        <v>28026</v>
      </c>
      <c r="E39" s="94">
        <f t="shared" si="21"/>
        <v>28026</v>
      </c>
      <c r="F39" s="94">
        <f t="shared" si="21"/>
        <v>28026</v>
      </c>
      <c r="G39" s="94">
        <f t="shared" si="21"/>
        <v>32076</v>
      </c>
      <c r="H39" s="94">
        <f t="shared" si="21"/>
        <v>28026</v>
      </c>
      <c r="I39" s="94">
        <f t="shared" si="21"/>
        <v>29646</v>
      </c>
      <c r="J39" s="94">
        <f t="shared" si="21"/>
        <v>29646</v>
      </c>
      <c r="K39" s="94">
        <f t="shared" si="21"/>
        <v>29646</v>
      </c>
      <c r="L39" s="94">
        <f t="shared" si="21"/>
        <v>29646</v>
      </c>
      <c r="M39" s="94">
        <f t="shared" si="21"/>
        <v>31266</v>
      </c>
      <c r="N39" s="94">
        <f t="shared" si="21"/>
        <v>26325</v>
      </c>
      <c r="O39" s="94">
        <f t="shared" si="21"/>
        <v>24219</v>
      </c>
      <c r="P39" s="94">
        <f t="shared" si="21"/>
        <v>24786</v>
      </c>
      <c r="Q39" s="94">
        <f t="shared" si="21"/>
        <v>24219</v>
      </c>
      <c r="R39" s="94">
        <f t="shared" si="21"/>
        <v>24786</v>
      </c>
      <c r="S39" s="94">
        <f t="shared" si="21"/>
        <v>23652</v>
      </c>
      <c r="T39" s="94">
        <f t="shared" si="21"/>
        <v>23085</v>
      </c>
      <c r="U39" s="94">
        <f t="shared" si="21"/>
        <v>23652</v>
      </c>
      <c r="V39" s="94">
        <f t="shared" si="21"/>
        <v>23085</v>
      </c>
      <c r="W39" s="94">
        <f t="shared" si="21"/>
        <v>24219</v>
      </c>
      <c r="X39" s="94">
        <f t="shared" si="21"/>
        <v>24219</v>
      </c>
      <c r="Y39" s="94">
        <f t="shared" si="21"/>
        <v>24219</v>
      </c>
      <c r="Z39" s="94">
        <f t="shared" si="21"/>
        <v>23085</v>
      </c>
      <c r="AA39" s="94">
        <f t="shared" si="21"/>
        <v>27297</v>
      </c>
      <c r="AB39" s="94">
        <f t="shared" si="21"/>
        <v>28026</v>
      </c>
      <c r="AC39" s="94">
        <f t="shared" si="21"/>
        <v>27297</v>
      </c>
      <c r="AD39" s="94">
        <f t="shared" si="21"/>
        <v>28026</v>
      </c>
      <c r="AE39" s="94">
        <f t="shared" si="21"/>
        <v>28755</v>
      </c>
      <c r="AF39" s="94">
        <f t="shared" si="21"/>
        <v>29484</v>
      </c>
      <c r="AG39" s="94">
        <f t="shared" si="21"/>
        <v>32076</v>
      </c>
      <c r="AH39" s="94">
        <f t="shared" si="21"/>
        <v>34668</v>
      </c>
      <c r="AI39" s="94">
        <f t="shared" si="21"/>
        <v>35964</v>
      </c>
      <c r="AJ39" s="94">
        <f t="shared" si="21"/>
        <v>38475</v>
      </c>
    </row>
    <row r="40" spans="1:36" s="50" customFormat="1" x14ac:dyDescent="0.2">
      <c r="A40" s="88">
        <f>A28</f>
        <v>2</v>
      </c>
      <c r="B40" s="94">
        <f t="shared" ref="B40" si="22">ROUNDUP(B20*0.9,)</f>
        <v>33291</v>
      </c>
      <c r="C40" s="94">
        <f t="shared" ref="C40:AJ40" si="23">ROUNDUP(C20*0.9,)</f>
        <v>29241</v>
      </c>
      <c r="D40" s="94">
        <f t="shared" si="23"/>
        <v>29241</v>
      </c>
      <c r="E40" s="94">
        <f t="shared" si="23"/>
        <v>29241</v>
      </c>
      <c r="F40" s="94">
        <f t="shared" si="23"/>
        <v>29241</v>
      </c>
      <c r="G40" s="94">
        <f t="shared" si="23"/>
        <v>33291</v>
      </c>
      <c r="H40" s="94">
        <f t="shared" si="23"/>
        <v>29241</v>
      </c>
      <c r="I40" s="94">
        <f t="shared" si="23"/>
        <v>30861</v>
      </c>
      <c r="J40" s="94">
        <f t="shared" si="23"/>
        <v>30861</v>
      </c>
      <c r="K40" s="94">
        <f t="shared" si="23"/>
        <v>30861</v>
      </c>
      <c r="L40" s="94">
        <f t="shared" si="23"/>
        <v>30861</v>
      </c>
      <c r="M40" s="94">
        <f t="shared" si="23"/>
        <v>32481</v>
      </c>
      <c r="N40" s="94">
        <f t="shared" si="23"/>
        <v>27540</v>
      </c>
      <c r="O40" s="94">
        <f t="shared" si="23"/>
        <v>25434</v>
      </c>
      <c r="P40" s="94">
        <f t="shared" si="23"/>
        <v>26001</v>
      </c>
      <c r="Q40" s="94">
        <f t="shared" si="23"/>
        <v>25434</v>
      </c>
      <c r="R40" s="94">
        <f t="shared" si="23"/>
        <v>26001</v>
      </c>
      <c r="S40" s="94">
        <f t="shared" si="23"/>
        <v>24867</v>
      </c>
      <c r="T40" s="94">
        <f t="shared" si="23"/>
        <v>24300</v>
      </c>
      <c r="U40" s="94">
        <f t="shared" si="23"/>
        <v>24867</v>
      </c>
      <c r="V40" s="94">
        <f t="shared" si="23"/>
        <v>24300</v>
      </c>
      <c r="W40" s="94">
        <f t="shared" si="23"/>
        <v>25434</v>
      </c>
      <c r="X40" s="94">
        <f t="shared" si="23"/>
        <v>25434</v>
      </c>
      <c r="Y40" s="94">
        <f t="shared" si="23"/>
        <v>25434</v>
      </c>
      <c r="Z40" s="94">
        <f t="shared" si="23"/>
        <v>24300</v>
      </c>
      <c r="AA40" s="94">
        <f t="shared" si="23"/>
        <v>28512</v>
      </c>
      <c r="AB40" s="94">
        <f t="shared" si="23"/>
        <v>29241</v>
      </c>
      <c r="AC40" s="94">
        <f t="shared" si="23"/>
        <v>28512</v>
      </c>
      <c r="AD40" s="94">
        <f t="shared" si="23"/>
        <v>29241</v>
      </c>
      <c r="AE40" s="94">
        <f t="shared" si="23"/>
        <v>29970</v>
      </c>
      <c r="AF40" s="94">
        <f t="shared" si="23"/>
        <v>30699</v>
      </c>
      <c r="AG40" s="94">
        <f t="shared" si="23"/>
        <v>33291</v>
      </c>
      <c r="AH40" s="94">
        <f t="shared" si="23"/>
        <v>35883</v>
      </c>
      <c r="AI40" s="94">
        <f t="shared" si="23"/>
        <v>37179</v>
      </c>
      <c r="AJ40" s="94">
        <f t="shared" si="23"/>
        <v>40095</v>
      </c>
    </row>
    <row r="41" spans="1:3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row>
    <row r="42" spans="1:36" s="50" customFormat="1" x14ac:dyDescent="0.2">
      <c r="A42" s="88" t="s">
        <v>88</v>
      </c>
      <c r="B42" s="42">
        <f t="shared" ref="B42" si="24">ROUNDUP(B22*0.9,)</f>
        <v>53541</v>
      </c>
      <c r="C42" s="42">
        <f t="shared" ref="C42:AJ42" si="25">ROUNDUP(C22*0.9,)</f>
        <v>49491</v>
      </c>
      <c r="D42" s="42">
        <f t="shared" si="25"/>
        <v>49491</v>
      </c>
      <c r="E42" s="42">
        <f t="shared" si="25"/>
        <v>49491</v>
      </c>
      <c r="F42" s="42">
        <f t="shared" si="25"/>
        <v>49491</v>
      </c>
      <c r="G42" s="42">
        <f t="shared" si="25"/>
        <v>53541</v>
      </c>
      <c r="H42" s="42">
        <f t="shared" si="25"/>
        <v>49491</v>
      </c>
      <c r="I42" s="42">
        <f t="shared" si="25"/>
        <v>51111</v>
      </c>
      <c r="J42" s="42">
        <f t="shared" si="25"/>
        <v>51111</v>
      </c>
      <c r="K42" s="42">
        <f t="shared" si="25"/>
        <v>51111</v>
      </c>
      <c r="L42" s="42">
        <f t="shared" si="25"/>
        <v>51111</v>
      </c>
      <c r="M42" s="42">
        <f t="shared" si="25"/>
        <v>52731</v>
      </c>
      <c r="N42" s="42">
        <f t="shared" si="25"/>
        <v>47790</v>
      </c>
      <c r="O42" s="42">
        <f t="shared" si="25"/>
        <v>45684</v>
      </c>
      <c r="P42" s="42">
        <f t="shared" si="25"/>
        <v>46251</v>
      </c>
      <c r="Q42" s="42">
        <f t="shared" si="25"/>
        <v>45684</v>
      </c>
      <c r="R42" s="42">
        <f t="shared" si="25"/>
        <v>46251</v>
      </c>
      <c r="S42" s="42">
        <f t="shared" si="25"/>
        <v>45117</v>
      </c>
      <c r="T42" s="42">
        <f t="shared" si="25"/>
        <v>44550</v>
      </c>
      <c r="U42" s="42">
        <f t="shared" si="25"/>
        <v>45117</v>
      </c>
      <c r="V42" s="42">
        <f t="shared" si="25"/>
        <v>44550</v>
      </c>
      <c r="W42" s="42">
        <f t="shared" si="25"/>
        <v>45684</v>
      </c>
      <c r="X42" s="42">
        <f t="shared" si="25"/>
        <v>45684</v>
      </c>
      <c r="Y42" s="42">
        <f t="shared" si="25"/>
        <v>45684</v>
      </c>
      <c r="Z42" s="42">
        <f t="shared" si="25"/>
        <v>44550</v>
      </c>
      <c r="AA42" s="42">
        <f t="shared" si="25"/>
        <v>56862</v>
      </c>
      <c r="AB42" s="42">
        <f t="shared" si="25"/>
        <v>57591</v>
      </c>
      <c r="AC42" s="42">
        <f t="shared" si="25"/>
        <v>56862</v>
      </c>
      <c r="AD42" s="42">
        <f t="shared" si="25"/>
        <v>57591</v>
      </c>
      <c r="AE42" s="42">
        <f t="shared" si="25"/>
        <v>58320</v>
      </c>
      <c r="AF42" s="42">
        <f t="shared" si="25"/>
        <v>59049</v>
      </c>
      <c r="AG42" s="42">
        <f t="shared" si="25"/>
        <v>61641</v>
      </c>
      <c r="AH42" s="42">
        <f t="shared" si="25"/>
        <v>64233</v>
      </c>
      <c r="AI42" s="42">
        <f t="shared" si="25"/>
        <v>65529</v>
      </c>
      <c r="AJ42" s="42">
        <f t="shared" si="25"/>
        <v>84645</v>
      </c>
    </row>
    <row r="43" spans="1:36" s="50" customFormat="1" x14ac:dyDescent="0.2">
      <c r="A43" s="100"/>
    </row>
    <row r="44" spans="1:36" s="50" customFormat="1" ht="12.75" thickBot="1" x14ac:dyDescent="0.25">
      <c r="A44" s="100"/>
    </row>
    <row r="45" spans="1:36" s="50" customFormat="1" ht="12.75" thickBot="1" x14ac:dyDescent="0.25">
      <c r="A45" s="104" t="s">
        <v>66</v>
      </c>
    </row>
    <row r="46" spans="1:36" x14ac:dyDescent="0.2">
      <c r="A46" s="63" t="s">
        <v>78</v>
      </c>
    </row>
    <row r="47" spans="1:36" ht="9" hidden="1" customHeight="1" x14ac:dyDescent="0.2">
      <c r="A47" s="43" t="s">
        <v>67</v>
      </c>
    </row>
    <row r="48" spans="1:36"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A15" zoomScaleNormal="100" workbookViewId="0">
      <pane xSplit="1" topLeftCell="K1" activePane="topRight" state="frozen"/>
      <selection activeCell="B4" sqref="B4:BK42"/>
      <selection pane="topRight" activeCell="B4" sqref="B4:BK42"/>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117</v>
      </c>
    </row>
    <row r="4" spans="1:22" s="52" customFormat="1" ht="32.1" customHeight="1" x14ac:dyDescent="0.2">
      <c r="A4" s="98" t="s">
        <v>64</v>
      </c>
      <c r="B4" s="138">
        <f>'C завтраками| Bed and breakfast'!AQ4</f>
        <v>45665</v>
      </c>
      <c r="C4" s="138">
        <f>'C завтраками| Bed and breakfast'!AR4</f>
        <v>45666</v>
      </c>
      <c r="D4" s="138">
        <f>'C завтраками| Bed and breakfast'!AS4</f>
        <v>45674</v>
      </c>
      <c r="E4" s="138">
        <f>'C завтраками| Bed and breakfast'!AT4</f>
        <v>45677</v>
      </c>
      <c r="F4" s="138">
        <f>'C завтраками| Bed and breakfast'!AU4</f>
        <v>45680</v>
      </c>
      <c r="G4" s="138">
        <f>'C завтраками| Bed and breakfast'!AV4</f>
        <v>45683</v>
      </c>
      <c r="H4" s="138">
        <f>'C завтраками| Bed and breakfast'!AW4</f>
        <v>45688</v>
      </c>
      <c r="I4" s="138">
        <f>'C завтраками| Bed and breakfast'!AX4</f>
        <v>45689</v>
      </c>
      <c r="J4" s="138">
        <f>'C завтраками| Bed and breakfast'!AY4</f>
        <v>45695</v>
      </c>
      <c r="K4" s="138">
        <f>'C завтраками| Bed and breakfast'!AZ4</f>
        <v>45697</v>
      </c>
      <c r="L4" s="138">
        <f>'C завтраками| Bed and breakfast'!BA4</f>
        <v>45701</v>
      </c>
      <c r="M4" s="138">
        <f>'C завтраками| Bed and breakfast'!BB4</f>
        <v>45703</v>
      </c>
      <c r="N4" s="138">
        <f>'C завтраками| Bed and breakfast'!BC4</f>
        <v>45705</v>
      </c>
      <c r="O4" s="138">
        <f>'C завтраками| Bed and breakfast'!BD4</f>
        <v>45709</v>
      </c>
      <c r="P4" s="138">
        <f>'C завтраками| Bed and breakfast'!BE4</f>
        <v>45712</v>
      </c>
      <c r="Q4" s="138">
        <f>'C завтраками| Bed and breakfast'!BF4</f>
        <v>45713</v>
      </c>
      <c r="R4" s="138">
        <f>'C завтраками| Bed and breakfast'!BG4</f>
        <v>45717</v>
      </c>
      <c r="S4" s="138">
        <f>'C завтраками| Bed and breakfast'!BH4</f>
        <v>45718</v>
      </c>
      <c r="T4" s="138">
        <f>'C завтраками| Bed and breakfast'!BI4</f>
        <v>45727</v>
      </c>
      <c r="U4" s="138">
        <f>'C завтраками| Bed and breakfast'!BJ4</f>
        <v>45732</v>
      </c>
      <c r="V4" s="138">
        <f>'C завтраками| Bed and breakfast'!BK4</f>
        <v>45739</v>
      </c>
    </row>
    <row r="5" spans="1:22" s="53" customFormat="1" ht="21.95" customHeight="1" x14ac:dyDescent="0.2">
      <c r="A5" s="98"/>
      <c r="B5" s="138">
        <f>'C завтраками| Bed and breakfast'!AQ5</f>
        <v>45665</v>
      </c>
      <c r="C5" s="138">
        <f>'C завтраками| Bed and breakfast'!AR5</f>
        <v>45673</v>
      </c>
      <c r="D5" s="138">
        <f>'C завтраками| Bed and breakfast'!AS5</f>
        <v>45676</v>
      </c>
      <c r="E5" s="138">
        <f>'C завтраками| Bed and breakfast'!AT5</f>
        <v>45679</v>
      </c>
      <c r="F5" s="138">
        <f>'C завтраками| Bed and breakfast'!AU5</f>
        <v>45682</v>
      </c>
      <c r="G5" s="138">
        <f>'C завтраками| Bed and breakfast'!AV5</f>
        <v>45687</v>
      </c>
      <c r="H5" s="138">
        <f>'C завтраками| Bed and breakfast'!AW5</f>
        <v>45688</v>
      </c>
      <c r="I5" s="138">
        <f>'C завтраками| Bed and breakfast'!AX5</f>
        <v>45694</v>
      </c>
      <c r="J5" s="138">
        <f>'C завтраками| Bed and breakfast'!AY5</f>
        <v>45696</v>
      </c>
      <c r="K5" s="138">
        <f>'C завтраками| Bed and breakfast'!AZ5</f>
        <v>45700</v>
      </c>
      <c r="L5" s="138">
        <f>'C завтраками| Bed and breakfast'!BA5</f>
        <v>45702</v>
      </c>
      <c r="M5" s="138">
        <f>'C завтраками| Bed and breakfast'!BB5</f>
        <v>45704</v>
      </c>
      <c r="N5" s="138">
        <f>'C завтраками| Bed and breakfast'!BC5</f>
        <v>45708</v>
      </c>
      <c r="O5" s="138">
        <f>'C завтраками| Bed and breakfast'!BD5</f>
        <v>45711</v>
      </c>
      <c r="P5" s="138">
        <f>'C завтраками| Bed and breakfast'!BE5</f>
        <v>45712</v>
      </c>
      <c r="Q5" s="138">
        <f>'C завтраками| Bed and breakfast'!BF5</f>
        <v>45716</v>
      </c>
      <c r="R5" s="138">
        <f>'C завтраками| Bed and breakfast'!BG5</f>
        <v>45717</v>
      </c>
      <c r="S5" s="138">
        <f>'C завтраками| Bed and breakfast'!BH5</f>
        <v>45726</v>
      </c>
      <c r="T5" s="138">
        <f>'C завтраками| Bed and breakfast'!BI5</f>
        <v>45731</v>
      </c>
      <c r="U5" s="138">
        <f>'C завтраками| Bed and breakfast'!BJ5</f>
        <v>45738</v>
      </c>
      <c r="V5" s="138">
        <f>'C завтраками| Bed and breakfast'!BK5</f>
        <v>45747</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f>'C завтраками| Bed and breakfast'!AQ7*0.9</f>
        <v>20250</v>
      </c>
      <c r="C7" s="42">
        <f>'C завтраками| Bed and breakfast'!AR7*0.9</f>
        <v>16200</v>
      </c>
      <c r="D7" s="42">
        <f>'C завтраками| Bed and breakfast'!AS7*0.9</f>
        <v>17550</v>
      </c>
      <c r="E7" s="42">
        <f>'C завтраками| Bed and breakfast'!AT7*0.9</f>
        <v>16200</v>
      </c>
      <c r="F7" s="42">
        <f>'C завтраками| Bed and breakfast'!AU7*0.9</f>
        <v>16200</v>
      </c>
      <c r="G7" s="42">
        <f>'C завтраками| Bed and breakfast'!AV7*0.9</f>
        <v>17550</v>
      </c>
      <c r="H7" s="42">
        <f>'C завтраками| Bed and breakfast'!AW7*0.9</f>
        <v>20250</v>
      </c>
      <c r="I7" s="42">
        <f>'C завтраками| Bed and breakfast'!AX7*0.9</f>
        <v>20250</v>
      </c>
      <c r="J7" s="42">
        <f>'C завтраками| Bed and breakfast'!AY7*0.9</f>
        <v>20250</v>
      </c>
      <c r="K7" s="42">
        <f>'C завтраками| Bed and breakfast'!AZ7*0.9</f>
        <v>20250</v>
      </c>
      <c r="L7" s="42">
        <f>'C завтраками| Bed and breakfast'!BA7*0.9</f>
        <v>20250</v>
      </c>
      <c r="M7" s="42">
        <f>'C завтраками| Bed and breakfast'!BB7*0.9</f>
        <v>21150</v>
      </c>
      <c r="N7" s="42">
        <f>'C завтраками| Bed and breakfast'!BC7*0.9</f>
        <v>22500</v>
      </c>
      <c r="O7" s="42">
        <f>'C завтраками| Bed and breakfast'!BD7*0.9</f>
        <v>22500</v>
      </c>
      <c r="P7" s="42">
        <f>'C завтраками| Bed and breakfast'!BE7*0.9</f>
        <v>21150</v>
      </c>
      <c r="Q7" s="42">
        <f>'C завтраками| Bed and breakfast'!BF7*0.9</f>
        <v>20250</v>
      </c>
      <c r="R7" s="42">
        <f>'C завтраками| Bed and breakfast'!BG7*0.9</f>
        <v>17550</v>
      </c>
      <c r="S7" s="42">
        <f>'C завтраками| Bed and breakfast'!BH7*0.9</f>
        <v>14850</v>
      </c>
      <c r="T7" s="42">
        <f>'C завтраками| Bed and breakfast'!BI7*0.9</f>
        <v>14850</v>
      </c>
      <c r="U7" s="42">
        <f>'C завтраками| Bed and breakfast'!BJ7*0.9</f>
        <v>14850</v>
      </c>
      <c r="V7" s="42">
        <f>'C завтраками| Bed and breakfast'!BK7*0.9</f>
        <v>14850</v>
      </c>
    </row>
    <row r="8" spans="1:22" s="53" customFormat="1" x14ac:dyDescent="0.2">
      <c r="A8" s="88">
        <v>2</v>
      </c>
      <c r="B8" s="42">
        <f>'C завтраками| Bed and breakfast'!AQ8*0.9</f>
        <v>22050</v>
      </c>
      <c r="C8" s="42">
        <f>'C завтраками| Bed and breakfast'!AR8*0.9</f>
        <v>17730</v>
      </c>
      <c r="D8" s="42">
        <f>'C завтраками| Bed and breakfast'!AS8*0.9</f>
        <v>19080</v>
      </c>
      <c r="E8" s="42">
        <f>'C завтраками| Bed and breakfast'!AT8*0.9</f>
        <v>17730</v>
      </c>
      <c r="F8" s="42">
        <f>'C завтраками| Bed and breakfast'!AU8*0.9</f>
        <v>17730</v>
      </c>
      <c r="G8" s="42">
        <f>'C завтраками| Bed and breakfast'!AV8*0.9</f>
        <v>19080</v>
      </c>
      <c r="H8" s="42">
        <f>'C завтраками| Bed and breakfast'!AW8*0.9</f>
        <v>21780</v>
      </c>
      <c r="I8" s="42">
        <f>'C завтраками| Bed and breakfast'!AX8*0.9</f>
        <v>21780</v>
      </c>
      <c r="J8" s="42">
        <f>'C завтраками| Bed and breakfast'!AY8*0.9</f>
        <v>21780</v>
      </c>
      <c r="K8" s="42">
        <f>'C завтраками| Bed and breakfast'!AZ8*0.9</f>
        <v>21780</v>
      </c>
      <c r="L8" s="42">
        <f>'C завтраками| Bed and breakfast'!BA8*0.9</f>
        <v>21780</v>
      </c>
      <c r="M8" s="42">
        <f>'C завтраками| Bed and breakfast'!BB8*0.9</f>
        <v>22680</v>
      </c>
      <c r="N8" s="42">
        <f>'C завтраками| Bed and breakfast'!BC8*0.9</f>
        <v>24030</v>
      </c>
      <c r="O8" s="42">
        <f>'C завтраками| Bed and breakfast'!BD8*0.9</f>
        <v>24030</v>
      </c>
      <c r="P8" s="42">
        <f>'C завтраками| Bed and breakfast'!BE8*0.9</f>
        <v>22680</v>
      </c>
      <c r="Q8" s="42">
        <f>'C завтраками| Bed and breakfast'!BF8*0.9</f>
        <v>21780</v>
      </c>
      <c r="R8" s="42">
        <f>'C завтраками| Bed and breakfast'!BG8*0.9</f>
        <v>19080</v>
      </c>
      <c r="S8" s="42">
        <f>'C завтраками| Bed and breakfast'!BH8*0.9</f>
        <v>16380</v>
      </c>
      <c r="T8" s="42">
        <f>'C завтраками| Bed and breakfast'!BI8*0.9</f>
        <v>16380</v>
      </c>
      <c r="U8" s="42">
        <f>'C завтраками| Bed and breakfast'!BJ8*0.9</f>
        <v>16380</v>
      </c>
      <c r="V8" s="42">
        <f>'C завтраками| Bed and breakfast'!BK8*0.9</f>
        <v>16380</v>
      </c>
    </row>
    <row r="9" spans="1:22" s="53" customFormat="1" x14ac:dyDescent="0.2">
      <c r="A9" s="42" t="s">
        <v>240</v>
      </c>
      <c r="B9" s="42"/>
      <c r="C9" s="42"/>
      <c r="D9" s="42"/>
      <c r="E9" s="42"/>
      <c r="F9" s="42"/>
      <c r="G9" s="42"/>
      <c r="H9" s="42"/>
      <c r="I9" s="42"/>
      <c r="J9" s="42"/>
      <c r="K9" s="42"/>
      <c r="L9" s="42"/>
      <c r="M9" s="42"/>
      <c r="N9" s="42"/>
      <c r="O9" s="42"/>
      <c r="P9" s="42"/>
      <c r="Q9" s="42"/>
      <c r="R9" s="42"/>
      <c r="S9" s="42"/>
      <c r="T9" s="42"/>
      <c r="U9" s="42"/>
      <c r="V9" s="42"/>
    </row>
    <row r="10" spans="1:22" s="53" customFormat="1" x14ac:dyDescent="0.2">
      <c r="A10" s="187">
        <v>1</v>
      </c>
      <c r="B10" s="42">
        <f>'C завтраками| Bed and breakfast'!AQ10*0.9</f>
        <v>22050</v>
      </c>
      <c r="C10" s="42">
        <f>'C завтраками| Bed and breakfast'!AR10*0.9</f>
        <v>18000</v>
      </c>
      <c r="D10" s="42">
        <f>'C завтраками| Bed and breakfast'!AS10*0.9</f>
        <v>19350</v>
      </c>
      <c r="E10" s="42">
        <f>'C завтраками| Bed and breakfast'!AT10*0.9</f>
        <v>18000</v>
      </c>
      <c r="F10" s="42">
        <f>'C завтраками| Bed and breakfast'!AU10*0.9</f>
        <v>18000</v>
      </c>
      <c r="G10" s="42">
        <f>'C завтраками| Bed and breakfast'!AV10*0.9</f>
        <v>19350</v>
      </c>
      <c r="H10" s="42">
        <f>'C завтраками| Bed and breakfast'!AW10*0.9</f>
        <v>22050</v>
      </c>
      <c r="I10" s="42">
        <f>'C завтраками| Bed and breakfast'!AX10*0.9</f>
        <v>22050</v>
      </c>
      <c r="J10" s="42">
        <f>'C завтраками| Bed and breakfast'!AY10*0.9</f>
        <v>22050</v>
      </c>
      <c r="K10" s="42">
        <f>'C завтраками| Bed and breakfast'!AZ10*0.9</f>
        <v>22050</v>
      </c>
      <c r="L10" s="42">
        <f>'C завтраками| Bed and breakfast'!BA10*0.9</f>
        <v>22050</v>
      </c>
      <c r="M10" s="42">
        <f>'C завтраками| Bed and breakfast'!BB10*0.9</f>
        <v>22950</v>
      </c>
      <c r="N10" s="42">
        <f>'C завтраками| Bed and breakfast'!BC10*0.9</f>
        <v>24300</v>
      </c>
      <c r="O10" s="42">
        <f>'C завтраками| Bed and breakfast'!BD10*0.9</f>
        <v>24300</v>
      </c>
      <c r="P10" s="42">
        <f>'C завтраками| Bed and breakfast'!BE10*0.9</f>
        <v>22950</v>
      </c>
      <c r="Q10" s="42">
        <f>'C завтраками| Bed and breakfast'!BF10*0.9</f>
        <v>22050</v>
      </c>
      <c r="R10" s="42">
        <f>'C завтраками| Bed and breakfast'!BG10*0.9</f>
        <v>19350</v>
      </c>
      <c r="S10" s="42">
        <f>'C завтраками| Bed and breakfast'!BH10*0.9</f>
        <v>16650</v>
      </c>
      <c r="T10" s="42">
        <f>'C завтраками| Bed and breakfast'!BI10*0.9</f>
        <v>16650</v>
      </c>
      <c r="U10" s="42">
        <f>'C завтраками| Bed and breakfast'!BJ10*0.9</f>
        <v>16650</v>
      </c>
      <c r="V10" s="42">
        <f>'C завтраками| Bed and breakfast'!BK10*0.9</f>
        <v>16650</v>
      </c>
    </row>
    <row r="11" spans="1:22" s="53" customFormat="1" x14ac:dyDescent="0.2">
      <c r="A11" s="187">
        <v>2</v>
      </c>
      <c r="B11" s="42">
        <f>'C завтраками| Bed and breakfast'!AQ11*0.9</f>
        <v>23850</v>
      </c>
      <c r="C11" s="42">
        <f>'C завтраками| Bed and breakfast'!AR11*0.9</f>
        <v>19530</v>
      </c>
      <c r="D11" s="42">
        <f>'C завтраками| Bed and breakfast'!AS11*0.9</f>
        <v>20880</v>
      </c>
      <c r="E11" s="42">
        <f>'C завтраками| Bed and breakfast'!AT11*0.9</f>
        <v>19530</v>
      </c>
      <c r="F11" s="42">
        <f>'C завтраками| Bed and breakfast'!AU11*0.9</f>
        <v>19530</v>
      </c>
      <c r="G11" s="42">
        <f>'C завтраками| Bed and breakfast'!AV11*0.9</f>
        <v>20880</v>
      </c>
      <c r="H11" s="42">
        <f>'C завтраками| Bed and breakfast'!AW11*0.9</f>
        <v>23580</v>
      </c>
      <c r="I11" s="42">
        <f>'C завтраками| Bed and breakfast'!AX11*0.9</f>
        <v>23580</v>
      </c>
      <c r="J11" s="42">
        <f>'C завтраками| Bed and breakfast'!AY11*0.9</f>
        <v>23580</v>
      </c>
      <c r="K11" s="42">
        <f>'C завтраками| Bed and breakfast'!AZ11*0.9</f>
        <v>23580</v>
      </c>
      <c r="L11" s="42">
        <f>'C завтраками| Bed and breakfast'!BA11*0.9</f>
        <v>23580</v>
      </c>
      <c r="M11" s="42">
        <f>'C завтраками| Bed and breakfast'!BB11*0.9</f>
        <v>24480</v>
      </c>
      <c r="N11" s="42">
        <f>'C завтраками| Bed and breakfast'!BC11*0.9</f>
        <v>25830</v>
      </c>
      <c r="O11" s="42">
        <f>'C завтраками| Bed and breakfast'!BD11*0.9</f>
        <v>25830</v>
      </c>
      <c r="P11" s="42">
        <f>'C завтраками| Bed and breakfast'!BE11*0.9</f>
        <v>24480</v>
      </c>
      <c r="Q11" s="42">
        <f>'C завтраками| Bed and breakfast'!BF11*0.9</f>
        <v>23580</v>
      </c>
      <c r="R11" s="42">
        <f>'C завтраками| Bed and breakfast'!BG11*0.9</f>
        <v>20880</v>
      </c>
      <c r="S11" s="42">
        <f>'C завтраками| Bed and breakfast'!BH11*0.9</f>
        <v>18180</v>
      </c>
      <c r="T11" s="42">
        <f>'C завтраками| Bed and breakfast'!BI11*0.9</f>
        <v>18180</v>
      </c>
      <c r="U11" s="42">
        <f>'C завтраками| Bed and breakfast'!BJ11*0.9</f>
        <v>18180</v>
      </c>
      <c r="V11" s="42">
        <f>'C завтраками| Bed and breakfast'!BK11*0.9</f>
        <v>18180</v>
      </c>
    </row>
    <row r="12" spans="1:2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f>'C завтраками| Bed and breakfast'!AQ13*0.9</f>
        <v>22950</v>
      </c>
      <c r="C13" s="42">
        <f>'C завтраками| Bed and breakfast'!AR13*0.9</f>
        <v>18900</v>
      </c>
      <c r="D13" s="42">
        <f>'C завтраками| Bed and breakfast'!AS13*0.9</f>
        <v>20250</v>
      </c>
      <c r="E13" s="42">
        <f>'C завтраками| Bed and breakfast'!AT13*0.9</f>
        <v>18900</v>
      </c>
      <c r="F13" s="42">
        <f>'C завтраками| Bed and breakfast'!AU13*0.9</f>
        <v>18900</v>
      </c>
      <c r="G13" s="42">
        <f>'C завтраками| Bed and breakfast'!AV13*0.9</f>
        <v>20250</v>
      </c>
      <c r="H13" s="42">
        <f>'C завтраками| Bed and breakfast'!AW13*0.9</f>
        <v>22950</v>
      </c>
      <c r="I13" s="42">
        <f>'C завтраками| Bed and breakfast'!AX13*0.9</f>
        <v>22950</v>
      </c>
      <c r="J13" s="42">
        <f>'C завтраками| Bed and breakfast'!AY13*0.9</f>
        <v>22950</v>
      </c>
      <c r="K13" s="42">
        <f>'C завтраками| Bed and breakfast'!AZ13*0.9</f>
        <v>22950</v>
      </c>
      <c r="L13" s="42">
        <f>'C завтраками| Bed and breakfast'!BA13*0.9</f>
        <v>22950</v>
      </c>
      <c r="M13" s="42">
        <f>'C завтраками| Bed and breakfast'!BB13*0.9</f>
        <v>23850</v>
      </c>
      <c r="N13" s="42">
        <f>'C завтраками| Bed and breakfast'!BC13*0.9</f>
        <v>25200</v>
      </c>
      <c r="O13" s="42">
        <f>'C завтраками| Bed and breakfast'!BD13*0.9</f>
        <v>25200</v>
      </c>
      <c r="P13" s="42">
        <f>'C завтраками| Bed and breakfast'!BE13*0.9</f>
        <v>23850</v>
      </c>
      <c r="Q13" s="42">
        <f>'C завтраками| Bed and breakfast'!BF13*0.9</f>
        <v>22950</v>
      </c>
      <c r="R13" s="42">
        <f>'C завтраками| Bed and breakfast'!BG13*0.9</f>
        <v>20250</v>
      </c>
      <c r="S13" s="42">
        <f>'C завтраками| Bed and breakfast'!BH13*0.9</f>
        <v>17550</v>
      </c>
      <c r="T13" s="42">
        <f>'C завтраками| Bed and breakfast'!BI13*0.9</f>
        <v>17550</v>
      </c>
      <c r="U13" s="42">
        <f>'C завтраками| Bed and breakfast'!BJ13*0.9</f>
        <v>17550</v>
      </c>
      <c r="V13" s="42">
        <f>'C завтраками| Bed and breakfast'!BK13*0.9</f>
        <v>17550</v>
      </c>
    </row>
    <row r="14" spans="1:22" s="53" customFormat="1" x14ac:dyDescent="0.2">
      <c r="A14" s="88">
        <f>A8</f>
        <v>2</v>
      </c>
      <c r="B14" s="42">
        <f>'C завтраками| Bed and breakfast'!AQ14*0.9</f>
        <v>24750</v>
      </c>
      <c r="C14" s="42">
        <f>'C завтраками| Bed and breakfast'!AR14*0.9</f>
        <v>20430</v>
      </c>
      <c r="D14" s="42">
        <f>'C завтраками| Bed and breakfast'!AS14*0.9</f>
        <v>21780</v>
      </c>
      <c r="E14" s="42">
        <f>'C завтраками| Bed and breakfast'!AT14*0.9</f>
        <v>20430</v>
      </c>
      <c r="F14" s="42">
        <f>'C завтраками| Bed and breakfast'!AU14*0.9</f>
        <v>20430</v>
      </c>
      <c r="G14" s="42">
        <f>'C завтраками| Bed and breakfast'!AV14*0.9</f>
        <v>21780</v>
      </c>
      <c r="H14" s="42">
        <f>'C завтраками| Bed and breakfast'!AW14*0.9</f>
        <v>24480</v>
      </c>
      <c r="I14" s="42">
        <f>'C завтраками| Bed and breakfast'!AX14*0.9</f>
        <v>24480</v>
      </c>
      <c r="J14" s="42">
        <f>'C завтраками| Bed and breakfast'!AY14*0.9</f>
        <v>24480</v>
      </c>
      <c r="K14" s="42">
        <f>'C завтраками| Bed and breakfast'!AZ14*0.9</f>
        <v>24480</v>
      </c>
      <c r="L14" s="42">
        <f>'C завтраками| Bed and breakfast'!BA14*0.9</f>
        <v>24480</v>
      </c>
      <c r="M14" s="42">
        <f>'C завтраками| Bed and breakfast'!BB14*0.9</f>
        <v>25380</v>
      </c>
      <c r="N14" s="42">
        <f>'C завтраками| Bed and breakfast'!BC14*0.9</f>
        <v>26730</v>
      </c>
      <c r="O14" s="42">
        <f>'C завтраками| Bed and breakfast'!BD14*0.9</f>
        <v>26730</v>
      </c>
      <c r="P14" s="42">
        <f>'C завтраками| Bed and breakfast'!BE14*0.9</f>
        <v>25380</v>
      </c>
      <c r="Q14" s="42">
        <f>'C завтраками| Bed and breakfast'!BF14*0.9</f>
        <v>24480</v>
      </c>
      <c r="R14" s="42">
        <f>'C завтраками| Bed and breakfast'!BG14*0.9</f>
        <v>21780</v>
      </c>
      <c r="S14" s="42">
        <f>'C завтраками| Bed and breakfast'!BH14*0.9</f>
        <v>19080</v>
      </c>
      <c r="T14" s="42">
        <f>'C завтраками| Bed and breakfast'!BI14*0.9</f>
        <v>19080</v>
      </c>
      <c r="U14" s="42">
        <f>'C завтраками| Bed and breakfast'!BJ14*0.9</f>
        <v>19080</v>
      </c>
      <c r="V14" s="42">
        <f>'C завтраками| Bed and breakfast'!BK14*0.9</f>
        <v>19080</v>
      </c>
    </row>
    <row r="15" spans="1:2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f>'C завтраками| Bed and breakfast'!AQ16*0.9</f>
        <v>24750</v>
      </c>
      <c r="C16" s="42">
        <f>'C завтраками| Bed and breakfast'!AR16*0.9</f>
        <v>20430</v>
      </c>
      <c r="D16" s="42">
        <f>'C завтраками| Bed and breakfast'!AS16*0.9</f>
        <v>21780</v>
      </c>
      <c r="E16" s="42">
        <f>'C завтраками| Bed and breakfast'!AT16*0.9</f>
        <v>20430</v>
      </c>
      <c r="F16" s="42">
        <f>'C завтраками| Bed and breakfast'!AU16*0.9</f>
        <v>20430</v>
      </c>
      <c r="G16" s="42">
        <f>'C завтраками| Bed and breakfast'!AV16*0.9</f>
        <v>21780</v>
      </c>
      <c r="H16" s="42">
        <f>'C завтраками| Bed and breakfast'!AW16*0.9</f>
        <v>24480</v>
      </c>
      <c r="I16" s="42">
        <f>'C завтраками| Bed and breakfast'!AX16*0.9</f>
        <v>24480</v>
      </c>
      <c r="J16" s="42">
        <f>'C завтраками| Bed and breakfast'!AY16*0.9</f>
        <v>24480</v>
      </c>
      <c r="K16" s="42">
        <f>'C завтраками| Bed and breakfast'!AZ16*0.9</f>
        <v>24480</v>
      </c>
      <c r="L16" s="42">
        <f>'C завтраками| Bed and breakfast'!BA16*0.9</f>
        <v>24480</v>
      </c>
      <c r="M16" s="42">
        <f>'C завтраками| Bed and breakfast'!BB16*0.9</f>
        <v>25380</v>
      </c>
      <c r="N16" s="42">
        <f>'C завтраками| Bed and breakfast'!BC16*0.9</f>
        <v>26730</v>
      </c>
      <c r="O16" s="42">
        <f>'C завтраками| Bed and breakfast'!BD16*0.9</f>
        <v>26730</v>
      </c>
      <c r="P16" s="42">
        <f>'C завтраками| Bed and breakfast'!BE16*0.9</f>
        <v>25380</v>
      </c>
      <c r="Q16" s="42">
        <f>'C завтраками| Bed and breakfast'!BF16*0.9</f>
        <v>24480</v>
      </c>
      <c r="R16" s="42">
        <f>'C завтраками| Bed and breakfast'!BG16*0.9</f>
        <v>21780</v>
      </c>
      <c r="S16" s="42">
        <f>'C завтраками| Bed and breakfast'!BH16*0.9</f>
        <v>19080</v>
      </c>
      <c r="T16" s="42">
        <f>'C завтраками| Bed and breakfast'!BI16*0.9</f>
        <v>19080</v>
      </c>
      <c r="U16" s="42">
        <f>'C завтраками| Bed and breakfast'!BJ16*0.9</f>
        <v>19080</v>
      </c>
      <c r="V16" s="42">
        <f>'C завтраками| Bed and breakfast'!BK16*0.9</f>
        <v>19080</v>
      </c>
    </row>
    <row r="17" spans="1:22" s="53" customFormat="1" x14ac:dyDescent="0.2">
      <c r="A17" s="88">
        <f>A8</f>
        <v>2</v>
      </c>
      <c r="B17" s="42">
        <f>'C завтраками| Bed and breakfast'!AQ17*0.9</f>
        <v>26550</v>
      </c>
      <c r="C17" s="42">
        <f>'C завтраками| Bed and breakfast'!AR17*0.9</f>
        <v>21960</v>
      </c>
      <c r="D17" s="42">
        <f>'C завтраками| Bed and breakfast'!AS17*0.9</f>
        <v>23310</v>
      </c>
      <c r="E17" s="42">
        <f>'C завтраками| Bed and breakfast'!AT17*0.9</f>
        <v>21960</v>
      </c>
      <c r="F17" s="42">
        <f>'C завтраками| Bed and breakfast'!AU17*0.9</f>
        <v>21960</v>
      </c>
      <c r="G17" s="42">
        <f>'C завтраками| Bed and breakfast'!AV17*0.9</f>
        <v>23310</v>
      </c>
      <c r="H17" s="42">
        <f>'C завтраками| Bed and breakfast'!AW17*0.9</f>
        <v>26010</v>
      </c>
      <c r="I17" s="42">
        <f>'C завтраками| Bed and breakfast'!AX17*0.9</f>
        <v>26010</v>
      </c>
      <c r="J17" s="42">
        <f>'C завтраками| Bed and breakfast'!AY17*0.9</f>
        <v>26010</v>
      </c>
      <c r="K17" s="42">
        <f>'C завтраками| Bed and breakfast'!AZ17*0.9</f>
        <v>26010</v>
      </c>
      <c r="L17" s="42">
        <f>'C завтраками| Bed and breakfast'!BA17*0.9</f>
        <v>26010</v>
      </c>
      <c r="M17" s="42">
        <f>'C завтраками| Bed and breakfast'!BB17*0.9</f>
        <v>26910</v>
      </c>
      <c r="N17" s="42">
        <f>'C завтраками| Bed and breakfast'!BC17*0.9</f>
        <v>28260</v>
      </c>
      <c r="O17" s="42">
        <f>'C завтраками| Bed and breakfast'!BD17*0.9</f>
        <v>28260</v>
      </c>
      <c r="P17" s="42">
        <f>'C завтраками| Bed and breakfast'!BE17*0.9</f>
        <v>26910</v>
      </c>
      <c r="Q17" s="42">
        <f>'C завтраками| Bed and breakfast'!BF17*0.9</f>
        <v>26010</v>
      </c>
      <c r="R17" s="42">
        <f>'C завтраками| Bed and breakfast'!BG17*0.9</f>
        <v>23310</v>
      </c>
      <c r="S17" s="42">
        <f>'C завтраками| Bed and breakfast'!BH17*0.9</f>
        <v>20610</v>
      </c>
      <c r="T17" s="42">
        <f>'C завтраками| Bed and breakfast'!BI17*0.9</f>
        <v>20610</v>
      </c>
      <c r="U17" s="42">
        <f>'C завтраками| Bed and breakfast'!BJ17*0.9</f>
        <v>20610</v>
      </c>
      <c r="V17" s="42">
        <f>'C завтраками| Bed and breakfast'!BK17*0.9</f>
        <v>20610</v>
      </c>
    </row>
    <row r="18" spans="1:2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f>A7</f>
        <v>1</v>
      </c>
      <c r="B19" s="42">
        <f>'C завтраками| Bed and breakfast'!AQ19*0.9</f>
        <v>42750</v>
      </c>
      <c r="C19" s="42">
        <f>'C завтраками| Bed and breakfast'!AR19*0.9</f>
        <v>38700</v>
      </c>
      <c r="D19" s="42">
        <f>'C завтраками| Bed and breakfast'!AS19*0.9</f>
        <v>40050</v>
      </c>
      <c r="E19" s="42">
        <f>'C завтраками| Bed and breakfast'!AT19*0.9</f>
        <v>38700</v>
      </c>
      <c r="F19" s="42">
        <f>'C завтраками| Bed and breakfast'!AU19*0.9</f>
        <v>38700</v>
      </c>
      <c r="G19" s="42">
        <f>'C завтраками| Bed and breakfast'!AV19*0.9</f>
        <v>40050</v>
      </c>
      <c r="H19" s="42">
        <f>'C завтраками| Bed and breakfast'!AW19*0.9</f>
        <v>42750</v>
      </c>
      <c r="I19" s="42">
        <f>'C завтраками| Bed and breakfast'!AX19*0.9</f>
        <v>42750</v>
      </c>
      <c r="J19" s="42">
        <f>'C завтраками| Bed and breakfast'!AY19*0.9</f>
        <v>42750</v>
      </c>
      <c r="K19" s="42">
        <f>'C завтраками| Bed and breakfast'!AZ19*0.9</f>
        <v>42750</v>
      </c>
      <c r="L19" s="42">
        <f>'C завтраками| Bed and breakfast'!BA19*0.9</f>
        <v>42750</v>
      </c>
      <c r="M19" s="42">
        <f>'C завтраками| Bed and breakfast'!BB19*0.9</f>
        <v>43650</v>
      </c>
      <c r="N19" s="42">
        <f>'C завтраками| Bed and breakfast'!BC19*0.9</f>
        <v>45000</v>
      </c>
      <c r="O19" s="42">
        <f>'C завтраками| Bed and breakfast'!BD19*0.9</f>
        <v>45000</v>
      </c>
      <c r="P19" s="42">
        <f>'C завтраками| Bed and breakfast'!BE19*0.9</f>
        <v>43650</v>
      </c>
      <c r="Q19" s="42">
        <f>'C завтраками| Bed and breakfast'!BF19*0.9</f>
        <v>42750</v>
      </c>
      <c r="R19" s="42">
        <f>'C завтраками| Bed and breakfast'!BG19*0.9</f>
        <v>40050</v>
      </c>
      <c r="S19" s="42">
        <f>'C завтраками| Bed and breakfast'!BH19*0.9</f>
        <v>37350</v>
      </c>
      <c r="T19" s="42">
        <f>'C завтраками| Bed and breakfast'!BI19*0.9</f>
        <v>37350</v>
      </c>
      <c r="U19" s="42">
        <f>'C завтраками| Bed and breakfast'!BJ19*0.9</f>
        <v>37350</v>
      </c>
      <c r="V19" s="42">
        <f>'C завтраками| Bed and breakfast'!BK19*0.9</f>
        <v>37350</v>
      </c>
    </row>
    <row r="20" spans="1:22" s="53" customFormat="1" x14ac:dyDescent="0.2">
      <c r="A20" s="88">
        <f>A8</f>
        <v>2</v>
      </c>
      <c r="B20" s="42">
        <f>'C завтраками| Bed and breakfast'!AQ20*0.9</f>
        <v>44550</v>
      </c>
      <c r="C20" s="42">
        <f>'C завтраками| Bed and breakfast'!AR20*0.9</f>
        <v>40230</v>
      </c>
      <c r="D20" s="42">
        <f>'C завтраками| Bed and breakfast'!AS20*0.9</f>
        <v>41580</v>
      </c>
      <c r="E20" s="42">
        <f>'C завтраками| Bed and breakfast'!AT20*0.9</f>
        <v>40230</v>
      </c>
      <c r="F20" s="42">
        <f>'C завтраками| Bed and breakfast'!AU20*0.9</f>
        <v>40230</v>
      </c>
      <c r="G20" s="42">
        <f>'C завтраками| Bed and breakfast'!AV20*0.9</f>
        <v>41580</v>
      </c>
      <c r="H20" s="42">
        <f>'C завтраками| Bed and breakfast'!AW20*0.9</f>
        <v>44280</v>
      </c>
      <c r="I20" s="42">
        <f>'C завтраками| Bed and breakfast'!AX20*0.9</f>
        <v>44280</v>
      </c>
      <c r="J20" s="42">
        <f>'C завтраками| Bed and breakfast'!AY20*0.9</f>
        <v>44280</v>
      </c>
      <c r="K20" s="42">
        <f>'C завтраками| Bed and breakfast'!AZ20*0.9</f>
        <v>44280</v>
      </c>
      <c r="L20" s="42">
        <f>'C завтраками| Bed and breakfast'!BA20*0.9</f>
        <v>44280</v>
      </c>
      <c r="M20" s="42">
        <f>'C завтраками| Bed and breakfast'!BB20*0.9</f>
        <v>45180</v>
      </c>
      <c r="N20" s="42">
        <f>'C завтраками| Bed and breakfast'!BC20*0.9</f>
        <v>46530</v>
      </c>
      <c r="O20" s="42">
        <f>'C завтраками| Bed and breakfast'!BD20*0.9</f>
        <v>46530</v>
      </c>
      <c r="P20" s="42">
        <f>'C завтраками| Bed and breakfast'!BE20*0.9</f>
        <v>45180</v>
      </c>
      <c r="Q20" s="42">
        <f>'C завтраками| Bed and breakfast'!BF20*0.9</f>
        <v>44280</v>
      </c>
      <c r="R20" s="42">
        <f>'C завтраками| Bed and breakfast'!BG20*0.9</f>
        <v>41580</v>
      </c>
      <c r="S20" s="42">
        <f>'C завтраками| Bed and breakfast'!BH20*0.9</f>
        <v>38880</v>
      </c>
      <c r="T20" s="42">
        <f>'C завтраками| Bed and breakfast'!BI20*0.9</f>
        <v>38880</v>
      </c>
      <c r="U20" s="42">
        <f>'C завтраками| Bed and breakfast'!BJ20*0.9</f>
        <v>38880</v>
      </c>
      <c r="V20" s="42">
        <f>'C завтраками| Bed and breakfast'!BK20*0.9</f>
        <v>38880</v>
      </c>
    </row>
    <row r="21" spans="1:2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row>
    <row r="22" spans="1:22" s="53" customFormat="1" x14ac:dyDescent="0.2">
      <c r="A22" s="88" t="s">
        <v>88</v>
      </c>
      <c r="B22" s="42">
        <f>'C завтраками| Bed and breakfast'!AQ22*0.9</f>
        <v>94050</v>
      </c>
      <c r="C22" s="42">
        <f>'C завтраками| Bed and breakfast'!AR22*0.9</f>
        <v>67230</v>
      </c>
      <c r="D22" s="42">
        <f>'C завтраками| Bed and breakfast'!AS22*0.9</f>
        <v>68580</v>
      </c>
      <c r="E22" s="42">
        <f>'C завтраками| Bed and breakfast'!AT22*0.9</f>
        <v>67230</v>
      </c>
      <c r="F22" s="42">
        <f>'C завтраками| Bed and breakfast'!AU22*0.9</f>
        <v>67230</v>
      </c>
      <c r="G22" s="42">
        <f>'C завтраками| Bed and breakfast'!AV22*0.9</f>
        <v>68580</v>
      </c>
      <c r="H22" s="42">
        <f>'C завтраками| Bed and breakfast'!AW22*0.9</f>
        <v>80280</v>
      </c>
      <c r="I22" s="42">
        <f>'C завтраками| Bed and breakfast'!AX22*0.9</f>
        <v>80280</v>
      </c>
      <c r="J22" s="42">
        <f>'C завтраками| Bed and breakfast'!AY22*0.9</f>
        <v>80280</v>
      </c>
      <c r="K22" s="42">
        <f>'C завтраками| Bed and breakfast'!AZ22*0.9</f>
        <v>80280</v>
      </c>
      <c r="L22" s="42">
        <f>'C завтраками| Bed and breakfast'!BA22*0.9</f>
        <v>80280</v>
      </c>
      <c r="M22" s="42">
        <f>'C завтраками| Bed and breakfast'!BB22*0.9</f>
        <v>81180</v>
      </c>
      <c r="N22" s="42">
        <f>'C завтраками| Bed and breakfast'!BC22*0.9</f>
        <v>82530</v>
      </c>
      <c r="O22" s="42">
        <f>'C завтраками| Bed and breakfast'!BD22*0.9</f>
        <v>82530</v>
      </c>
      <c r="P22" s="42">
        <f>'C завтраками| Bed and breakfast'!BE22*0.9</f>
        <v>81180</v>
      </c>
      <c r="Q22" s="42">
        <f>'C завтраками| Bed and breakfast'!BF22*0.9</f>
        <v>80280</v>
      </c>
      <c r="R22" s="42">
        <f>'C завтраками| Bed and breakfast'!BG22*0.9</f>
        <v>68580</v>
      </c>
      <c r="S22" s="42">
        <f>'C завтраками| Bed and breakfast'!BH22*0.9</f>
        <v>65880</v>
      </c>
      <c r="T22" s="42">
        <f>'C завтраками| Bed and breakfast'!BI22*0.9</f>
        <v>65880</v>
      </c>
      <c r="U22" s="42">
        <f>'C завтраками| Bed and breakfast'!BJ22*0.9</f>
        <v>65880</v>
      </c>
      <c r="V22" s="42">
        <f>'C завтраками| Bed and breakfast'!BK22*0.9</f>
        <v>65880</v>
      </c>
    </row>
    <row r="23" spans="1:22" s="53" customFormat="1" x14ac:dyDescent="0.2">
      <c r="A23" s="89"/>
      <c r="B23" s="89"/>
      <c r="C23" s="89"/>
      <c r="D23" s="89"/>
      <c r="E23" s="89"/>
      <c r="F23" s="89"/>
      <c r="G23" s="89"/>
      <c r="H23" s="89"/>
      <c r="I23" s="89"/>
      <c r="J23" s="89"/>
      <c r="K23" s="89"/>
      <c r="L23" s="89"/>
      <c r="M23" s="89"/>
      <c r="N23" s="89"/>
      <c r="O23" s="89"/>
      <c r="P23" s="89"/>
      <c r="Q23" s="89"/>
      <c r="R23" s="89"/>
      <c r="S23" s="89"/>
      <c r="T23" s="89"/>
      <c r="U23" s="89"/>
      <c r="V23" s="89"/>
    </row>
    <row r="24" spans="1:22" ht="18" customHeight="1" x14ac:dyDescent="0.2">
      <c r="A24" s="111" t="s">
        <v>100</v>
      </c>
      <c r="B24" s="138">
        <f t="shared" ref="B24:B25" si="0">B4</f>
        <v>45665</v>
      </c>
      <c r="C24" s="138">
        <f t="shared" ref="C24:V24" si="1">C4</f>
        <v>45666</v>
      </c>
      <c r="D24" s="138">
        <f t="shared" si="1"/>
        <v>45674</v>
      </c>
      <c r="E24" s="138">
        <f t="shared" si="1"/>
        <v>45677</v>
      </c>
      <c r="F24" s="138">
        <f t="shared" si="1"/>
        <v>45680</v>
      </c>
      <c r="G24" s="138">
        <f t="shared" si="1"/>
        <v>45683</v>
      </c>
      <c r="H24" s="138">
        <f t="shared" si="1"/>
        <v>45688</v>
      </c>
      <c r="I24" s="138">
        <f t="shared" si="1"/>
        <v>45689</v>
      </c>
      <c r="J24" s="138">
        <f t="shared" si="1"/>
        <v>45695</v>
      </c>
      <c r="K24" s="138">
        <f t="shared" si="1"/>
        <v>45697</v>
      </c>
      <c r="L24" s="138">
        <f t="shared" si="1"/>
        <v>45701</v>
      </c>
      <c r="M24" s="138">
        <f t="shared" si="1"/>
        <v>45703</v>
      </c>
      <c r="N24" s="138">
        <f t="shared" si="1"/>
        <v>45705</v>
      </c>
      <c r="O24" s="138">
        <f t="shared" si="1"/>
        <v>45709</v>
      </c>
      <c r="P24" s="138">
        <f t="shared" si="1"/>
        <v>45712</v>
      </c>
      <c r="Q24" s="138">
        <f t="shared" si="1"/>
        <v>45713</v>
      </c>
      <c r="R24" s="138">
        <f t="shared" si="1"/>
        <v>45717</v>
      </c>
      <c r="S24" s="138">
        <f t="shared" si="1"/>
        <v>45718</v>
      </c>
      <c r="T24" s="138">
        <f t="shared" si="1"/>
        <v>45727</v>
      </c>
      <c r="U24" s="138">
        <f t="shared" si="1"/>
        <v>45732</v>
      </c>
      <c r="V24" s="138">
        <f t="shared" si="1"/>
        <v>45739</v>
      </c>
    </row>
    <row r="25" spans="1:22" ht="20.25" customHeight="1" x14ac:dyDescent="0.2">
      <c r="A25" s="90" t="s">
        <v>64</v>
      </c>
      <c r="B25" s="138">
        <f t="shared" si="0"/>
        <v>45665</v>
      </c>
      <c r="C25" s="138">
        <f t="shared" ref="C25:V25" si="2">C5</f>
        <v>45673</v>
      </c>
      <c r="D25" s="138">
        <f t="shared" si="2"/>
        <v>45676</v>
      </c>
      <c r="E25" s="138">
        <f t="shared" si="2"/>
        <v>45679</v>
      </c>
      <c r="F25" s="138">
        <f t="shared" si="2"/>
        <v>45682</v>
      </c>
      <c r="G25" s="138">
        <f t="shared" si="2"/>
        <v>45687</v>
      </c>
      <c r="H25" s="138">
        <f t="shared" si="2"/>
        <v>45688</v>
      </c>
      <c r="I25" s="138">
        <f t="shared" si="2"/>
        <v>45694</v>
      </c>
      <c r="J25" s="138">
        <f t="shared" si="2"/>
        <v>45696</v>
      </c>
      <c r="K25" s="138">
        <f t="shared" si="2"/>
        <v>45700</v>
      </c>
      <c r="L25" s="138">
        <f t="shared" si="2"/>
        <v>45702</v>
      </c>
      <c r="M25" s="138">
        <f t="shared" si="2"/>
        <v>45704</v>
      </c>
      <c r="N25" s="138">
        <f t="shared" si="2"/>
        <v>45708</v>
      </c>
      <c r="O25" s="138">
        <f t="shared" si="2"/>
        <v>45711</v>
      </c>
      <c r="P25" s="138">
        <f t="shared" si="2"/>
        <v>45712</v>
      </c>
      <c r="Q25" s="138">
        <f t="shared" si="2"/>
        <v>45716</v>
      </c>
      <c r="R25" s="138">
        <f t="shared" si="2"/>
        <v>45717</v>
      </c>
      <c r="S25" s="138">
        <f t="shared" si="2"/>
        <v>45726</v>
      </c>
      <c r="T25" s="138">
        <f t="shared" si="2"/>
        <v>45731</v>
      </c>
      <c r="U25" s="138">
        <f t="shared" si="2"/>
        <v>45738</v>
      </c>
      <c r="V25" s="138">
        <f t="shared" si="2"/>
        <v>45747</v>
      </c>
    </row>
    <row r="26" spans="1:2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row>
    <row r="27" spans="1:22" s="50" customFormat="1" x14ac:dyDescent="0.2">
      <c r="A27" s="88">
        <v>1</v>
      </c>
      <c r="B27" s="94">
        <f t="shared" ref="B27:B28" si="3">ROUNDUP(B7*0.9,)</f>
        <v>18225</v>
      </c>
      <c r="C27" s="94">
        <f t="shared" ref="C27:V27" si="4">ROUNDUP(C7*0.9,)</f>
        <v>14580</v>
      </c>
      <c r="D27" s="94">
        <f t="shared" si="4"/>
        <v>15795</v>
      </c>
      <c r="E27" s="94">
        <f t="shared" si="4"/>
        <v>14580</v>
      </c>
      <c r="F27" s="94">
        <f t="shared" si="4"/>
        <v>14580</v>
      </c>
      <c r="G27" s="94">
        <f t="shared" si="4"/>
        <v>15795</v>
      </c>
      <c r="H27" s="94">
        <f t="shared" si="4"/>
        <v>18225</v>
      </c>
      <c r="I27" s="94">
        <f t="shared" si="4"/>
        <v>18225</v>
      </c>
      <c r="J27" s="94">
        <f t="shared" si="4"/>
        <v>18225</v>
      </c>
      <c r="K27" s="94">
        <f t="shared" si="4"/>
        <v>18225</v>
      </c>
      <c r="L27" s="94">
        <f t="shared" si="4"/>
        <v>18225</v>
      </c>
      <c r="M27" s="94">
        <f t="shared" si="4"/>
        <v>19035</v>
      </c>
      <c r="N27" s="94">
        <f t="shared" si="4"/>
        <v>20250</v>
      </c>
      <c r="O27" s="94">
        <f t="shared" si="4"/>
        <v>20250</v>
      </c>
      <c r="P27" s="94">
        <f t="shared" si="4"/>
        <v>19035</v>
      </c>
      <c r="Q27" s="94">
        <f t="shared" si="4"/>
        <v>18225</v>
      </c>
      <c r="R27" s="94">
        <f t="shared" si="4"/>
        <v>15795</v>
      </c>
      <c r="S27" s="94">
        <f t="shared" si="4"/>
        <v>13365</v>
      </c>
      <c r="T27" s="94">
        <f t="shared" si="4"/>
        <v>13365</v>
      </c>
      <c r="U27" s="94">
        <f t="shared" si="4"/>
        <v>13365</v>
      </c>
      <c r="V27" s="94">
        <f t="shared" si="4"/>
        <v>13365</v>
      </c>
    </row>
    <row r="28" spans="1:22" s="50" customFormat="1" x14ac:dyDescent="0.2">
      <c r="A28" s="88">
        <v>2</v>
      </c>
      <c r="B28" s="94">
        <f t="shared" si="3"/>
        <v>19845</v>
      </c>
      <c r="C28" s="94">
        <f t="shared" ref="C28:V28" si="5">ROUNDUP(C8*0.9,)</f>
        <v>15957</v>
      </c>
      <c r="D28" s="94">
        <f t="shared" si="5"/>
        <v>17172</v>
      </c>
      <c r="E28" s="94">
        <f t="shared" si="5"/>
        <v>15957</v>
      </c>
      <c r="F28" s="94">
        <f t="shared" si="5"/>
        <v>15957</v>
      </c>
      <c r="G28" s="94">
        <f t="shared" si="5"/>
        <v>17172</v>
      </c>
      <c r="H28" s="94">
        <f t="shared" si="5"/>
        <v>19602</v>
      </c>
      <c r="I28" s="94">
        <f t="shared" si="5"/>
        <v>19602</v>
      </c>
      <c r="J28" s="94">
        <f t="shared" si="5"/>
        <v>19602</v>
      </c>
      <c r="K28" s="94">
        <f t="shared" si="5"/>
        <v>19602</v>
      </c>
      <c r="L28" s="94">
        <f t="shared" si="5"/>
        <v>19602</v>
      </c>
      <c r="M28" s="94">
        <f t="shared" si="5"/>
        <v>20412</v>
      </c>
      <c r="N28" s="94">
        <f t="shared" si="5"/>
        <v>21627</v>
      </c>
      <c r="O28" s="94">
        <f t="shared" si="5"/>
        <v>21627</v>
      </c>
      <c r="P28" s="94">
        <f t="shared" si="5"/>
        <v>20412</v>
      </c>
      <c r="Q28" s="94">
        <f t="shared" si="5"/>
        <v>19602</v>
      </c>
      <c r="R28" s="94">
        <f t="shared" si="5"/>
        <v>17172</v>
      </c>
      <c r="S28" s="94">
        <f t="shared" si="5"/>
        <v>14742</v>
      </c>
      <c r="T28" s="94">
        <f t="shared" si="5"/>
        <v>14742</v>
      </c>
      <c r="U28" s="94">
        <f t="shared" si="5"/>
        <v>14742</v>
      </c>
      <c r="V28" s="94">
        <f t="shared" si="5"/>
        <v>14742</v>
      </c>
    </row>
    <row r="29" spans="1:2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187">
        <v>1</v>
      </c>
      <c r="B30" s="94">
        <f t="shared" ref="B30:B31" si="6">ROUNDUP(B10*0.9,)</f>
        <v>19845</v>
      </c>
      <c r="C30" s="94">
        <f t="shared" ref="C30:V30" si="7">ROUNDUP(C10*0.9,)</f>
        <v>16200</v>
      </c>
      <c r="D30" s="94">
        <f t="shared" si="7"/>
        <v>17415</v>
      </c>
      <c r="E30" s="94">
        <f t="shared" si="7"/>
        <v>16200</v>
      </c>
      <c r="F30" s="94">
        <f t="shared" si="7"/>
        <v>16200</v>
      </c>
      <c r="G30" s="94">
        <f t="shared" si="7"/>
        <v>17415</v>
      </c>
      <c r="H30" s="94">
        <f t="shared" si="7"/>
        <v>19845</v>
      </c>
      <c r="I30" s="94">
        <f t="shared" si="7"/>
        <v>19845</v>
      </c>
      <c r="J30" s="94">
        <f t="shared" si="7"/>
        <v>19845</v>
      </c>
      <c r="K30" s="94">
        <f t="shared" si="7"/>
        <v>19845</v>
      </c>
      <c r="L30" s="94">
        <f t="shared" si="7"/>
        <v>19845</v>
      </c>
      <c r="M30" s="94">
        <f t="shared" si="7"/>
        <v>20655</v>
      </c>
      <c r="N30" s="94">
        <f t="shared" si="7"/>
        <v>21870</v>
      </c>
      <c r="O30" s="94">
        <f t="shared" si="7"/>
        <v>21870</v>
      </c>
      <c r="P30" s="94">
        <f t="shared" si="7"/>
        <v>20655</v>
      </c>
      <c r="Q30" s="94">
        <f t="shared" si="7"/>
        <v>19845</v>
      </c>
      <c r="R30" s="94">
        <f t="shared" si="7"/>
        <v>17415</v>
      </c>
      <c r="S30" s="94">
        <f t="shared" si="7"/>
        <v>14985</v>
      </c>
      <c r="T30" s="94">
        <f t="shared" si="7"/>
        <v>14985</v>
      </c>
      <c r="U30" s="94">
        <f t="shared" si="7"/>
        <v>14985</v>
      </c>
      <c r="V30" s="94">
        <f t="shared" si="7"/>
        <v>14985</v>
      </c>
    </row>
    <row r="31" spans="1:22" s="50" customFormat="1" x14ac:dyDescent="0.2">
      <c r="A31" s="187">
        <v>2</v>
      </c>
      <c r="B31" s="94">
        <f t="shared" si="6"/>
        <v>21465</v>
      </c>
      <c r="C31" s="94">
        <f t="shared" ref="C31:V31" si="8">ROUNDUP(C11*0.9,)</f>
        <v>17577</v>
      </c>
      <c r="D31" s="94">
        <f t="shared" si="8"/>
        <v>18792</v>
      </c>
      <c r="E31" s="94">
        <f t="shared" si="8"/>
        <v>17577</v>
      </c>
      <c r="F31" s="94">
        <f t="shared" si="8"/>
        <v>17577</v>
      </c>
      <c r="G31" s="94">
        <f t="shared" si="8"/>
        <v>18792</v>
      </c>
      <c r="H31" s="94">
        <f t="shared" si="8"/>
        <v>21222</v>
      </c>
      <c r="I31" s="94">
        <f t="shared" si="8"/>
        <v>21222</v>
      </c>
      <c r="J31" s="94">
        <f t="shared" si="8"/>
        <v>21222</v>
      </c>
      <c r="K31" s="94">
        <f t="shared" si="8"/>
        <v>21222</v>
      </c>
      <c r="L31" s="94">
        <f t="shared" si="8"/>
        <v>21222</v>
      </c>
      <c r="M31" s="94">
        <f t="shared" si="8"/>
        <v>22032</v>
      </c>
      <c r="N31" s="94">
        <f t="shared" si="8"/>
        <v>23247</v>
      </c>
      <c r="O31" s="94">
        <f t="shared" si="8"/>
        <v>23247</v>
      </c>
      <c r="P31" s="94">
        <f t="shared" si="8"/>
        <v>22032</v>
      </c>
      <c r="Q31" s="94">
        <f t="shared" si="8"/>
        <v>21222</v>
      </c>
      <c r="R31" s="94">
        <f t="shared" si="8"/>
        <v>18792</v>
      </c>
      <c r="S31" s="94">
        <f t="shared" si="8"/>
        <v>16362</v>
      </c>
      <c r="T31" s="94">
        <f t="shared" si="8"/>
        <v>16362</v>
      </c>
      <c r="U31" s="94">
        <f t="shared" si="8"/>
        <v>16362</v>
      </c>
      <c r="V31" s="94">
        <f t="shared" si="8"/>
        <v>16362</v>
      </c>
    </row>
    <row r="32" spans="1:2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A27</f>
        <v>1</v>
      </c>
      <c r="B33" s="94">
        <f t="shared" ref="B33:B34" si="9">ROUNDUP(B13*0.9,)</f>
        <v>20655</v>
      </c>
      <c r="C33" s="94">
        <f t="shared" ref="C33:V33" si="10">ROUNDUP(C13*0.9,)</f>
        <v>17010</v>
      </c>
      <c r="D33" s="94">
        <f t="shared" si="10"/>
        <v>18225</v>
      </c>
      <c r="E33" s="94">
        <f t="shared" si="10"/>
        <v>17010</v>
      </c>
      <c r="F33" s="94">
        <f t="shared" si="10"/>
        <v>17010</v>
      </c>
      <c r="G33" s="94">
        <f t="shared" si="10"/>
        <v>18225</v>
      </c>
      <c r="H33" s="94">
        <f t="shared" si="10"/>
        <v>20655</v>
      </c>
      <c r="I33" s="94">
        <f t="shared" si="10"/>
        <v>20655</v>
      </c>
      <c r="J33" s="94">
        <f t="shared" si="10"/>
        <v>20655</v>
      </c>
      <c r="K33" s="94">
        <f t="shared" si="10"/>
        <v>20655</v>
      </c>
      <c r="L33" s="94">
        <f t="shared" si="10"/>
        <v>20655</v>
      </c>
      <c r="M33" s="94">
        <f t="shared" si="10"/>
        <v>21465</v>
      </c>
      <c r="N33" s="94">
        <f t="shared" si="10"/>
        <v>22680</v>
      </c>
      <c r="O33" s="94">
        <f t="shared" si="10"/>
        <v>22680</v>
      </c>
      <c r="P33" s="94">
        <f t="shared" si="10"/>
        <v>21465</v>
      </c>
      <c r="Q33" s="94">
        <f t="shared" si="10"/>
        <v>20655</v>
      </c>
      <c r="R33" s="94">
        <f t="shared" si="10"/>
        <v>18225</v>
      </c>
      <c r="S33" s="94">
        <f t="shared" si="10"/>
        <v>15795</v>
      </c>
      <c r="T33" s="94">
        <f t="shared" si="10"/>
        <v>15795</v>
      </c>
      <c r="U33" s="94">
        <f t="shared" si="10"/>
        <v>15795</v>
      </c>
      <c r="V33" s="94">
        <f t="shared" si="10"/>
        <v>15795</v>
      </c>
    </row>
    <row r="34" spans="1:22" s="50" customFormat="1" x14ac:dyDescent="0.2">
      <c r="A34" s="88">
        <f>A28</f>
        <v>2</v>
      </c>
      <c r="B34" s="94">
        <f t="shared" si="9"/>
        <v>22275</v>
      </c>
      <c r="C34" s="94">
        <f t="shared" ref="C34:V34" si="11">ROUNDUP(C14*0.9,)</f>
        <v>18387</v>
      </c>
      <c r="D34" s="94">
        <f t="shared" si="11"/>
        <v>19602</v>
      </c>
      <c r="E34" s="94">
        <f t="shared" si="11"/>
        <v>18387</v>
      </c>
      <c r="F34" s="94">
        <f t="shared" si="11"/>
        <v>18387</v>
      </c>
      <c r="G34" s="94">
        <f t="shared" si="11"/>
        <v>19602</v>
      </c>
      <c r="H34" s="94">
        <f t="shared" si="11"/>
        <v>22032</v>
      </c>
      <c r="I34" s="94">
        <f t="shared" si="11"/>
        <v>22032</v>
      </c>
      <c r="J34" s="94">
        <f t="shared" si="11"/>
        <v>22032</v>
      </c>
      <c r="K34" s="94">
        <f t="shared" si="11"/>
        <v>22032</v>
      </c>
      <c r="L34" s="94">
        <f t="shared" si="11"/>
        <v>22032</v>
      </c>
      <c r="M34" s="94">
        <f t="shared" si="11"/>
        <v>22842</v>
      </c>
      <c r="N34" s="94">
        <f t="shared" si="11"/>
        <v>24057</v>
      </c>
      <c r="O34" s="94">
        <f t="shared" si="11"/>
        <v>24057</v>
      </c>
      <c r="P34" s="94">
        <f t="shared" si="11"/>
        <v>22842</v>
      </c>
      <c r="Q34" s="94">
        <f t="shared" si="11"/>
        <v>22032</v>
      </c>
      <c r="R34" s="94">
        <f t="shared" si="11"/>
        <v>19602</v>
      </c>
      <c r="S34" s="94">
        <f t="shared" si="11"/>
        <v>17172</v>
      </c>
      <c r="T34" s="94">
        <f t="shared" si="11"/>
        <v>17172</v>
      </c>
      <c r="U34" s="94">
        <f t="shared" si="11"/>
        <v>17172</v>
      </c>
      <c r="V34" s="94">
        <f t="shared" si="11"/>
        <v>17172</v>
      </c>
    </row>
    <row r="35" spans="1:2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f>A27</f>
        <v>1</v>
      </c>
      <c r="B36" s="94">
        <f t="shared" ref="B36:B37" si="12">ROUNDUP(B16*0.9,)</f>
        <v>22275</v>
      </c>
      <c r="C36" s="94">
        <f t="shared" ref="C36:V36" si="13">ROUNDUP(C16*0.9,)</f>
        <v>18387</v>
      </c>
      <c r="D36" s="94">
        <f t="shared" si="13"/>
        <v>19602</v>
      </c>
      <c r="E36" s="94">
        <f t="shared" si="13"/>
        <v>18387</v>
      </c>
      <c r="F36" s="94">
        <f t="shared" si="13"/>
        <v>18387</v>
      </c>
      <c r="G36" s="94">
        <f t="shared" si="13"/>
        <v>19602</v>
      </c>
      <c r="H36" s="94">
        <f t="shared" si="13"/>
        <v>22032</v>
      </c>
      <c r="I36" s="94">
        <f t="shared" si="13"/>
        <v>22032</v>
      </c>
      <c r="J36" s="94">
        <f t="shared" si="13"/>
        <v>22032</v>
      </c>
      <c r="K36" s="94">
        <f t="shared" si="13"/>
        <v>22032</v>
      </c>
      <c r="L36" s="94">
        <f t="shared" si="13"/>
        <v>22032</v>
      </c>
      <c r="M36" s="94">
        <f t="shared" si="13"/>
        <v>22842</v>
      </c>
      <c r="N36" s="94">
        <f t="shared" si="13"/>
        <v>24057</v>
      </c>
      <c r="O36" s="94">
        <f t="shared" si="13"/>
        <v>24057</v>
      </c>
      <c r="P36" s="94">
        <f t="shared" si="13"/>
        <v>22842</v>
      </c>
      <c r="Q36" s="94">
        <f t="shared" si="13"/>
        <v>22032</v>
      </c>
      <c r="R36" s="94">
        <f t="shared" si="13"/>
        <v>19602</v>
      </c>
      <c r="S36" s="94">
        <f t="shared" si="13"/>
        <v>17172</v>
      </c>
      <c r="T36" s="94">
        <f t="shared" si="13"/>
        <v>17172</v>
      </c>
      <c r="U36" s="94">
        <f t="shared" si="13"/>
        <v>17172</v>
      </c>
      <c r="V36" s="94">
        <f t="shared" si="13"/>
        <v>17172</v>
      </c>
    </row>
    <row r="37" spans="1:22" s="50" customFormat="1" x14ac:dyDescent="0.2">
      <c r="A37" s="88">
        <f>A28</f>
        <v>2</v>
      </c>
      <c r="B37" s="94">
        <f t="shared" si="12"/>
        <v>23895</v>
      </c>
      <c r="C37" s="94">
        <f t="shared" ref="C37:V37" si="14">ROUNDUP(C17*0.9,)</f>
        <v>19764</v>
      </c>
      <c r="D37" s="94">
        <f t="shared" si="14"/>
        <v>20979</v>
      </c>
      <c r="E37" s="94">
        <f t="shared" si="14"/>
        <v>19764</v>
      </c>
      <c r="F37" s="94">
        <f t="shared" si="14"/>
        <v>19764</v>
      </c>
      <c r="G37" s="94">
        <f t="shared" si="14"/>
        <v>20979</v>
      </c>
      <c r="H37" s="94">
        <f t="shared" si="14"/>
        <v>23409</v>
      </c>
      <c r="I37" s="94">
        <f t="shared" si="14"/>
        <v>23409</v>
      </c>
      <c r="J37" s="94">
        <f t="shared" si="14"/>
        <v>23409</v>
      </c>
      <c r="K37" s="94">
        <f t="shared" si="14"/>
        <v>23409</v>
      </c>
      <c r="L37" s="94">
        <f t="shared" si="14"/>
        <v>23409</v>
      </c>
      <c r="M37" s="94">
        <f t="shared" si="14"/>
        <v>24219</v>
      </c>
      <c r="N37" s="94">
        <f t="shared" si="14"/>
        <v>25434</v>
      </c>
      <c r="O37" s="94">
        <f t="shared" si="14"/>
        <v>25434</v>
      </c>
      <c r="P37" s="94">
        <f t="shared" si="14"/>
        <v>24219</v>
      </c>
      <c r="Q37" s="94">
        <f t="shared" si="14"/>
        <v>23409</v>
      </c>
      <c r="R37" s="94">
        <f t="shared" si="14"/>
        <v>20979</v>
      </c>
      <c r="S37" s="94">
        <f t="shared" si="14"/>
        <v>18549</v>
      </c>
      <c r="T37" s="94">
        <f t="shared" si="14"/>
        <v>18549</v>
      </c>
      <c r="U37" s="94">
        <f t="shared" si="14"/>
        <v>18549</v>
      </c>
      <c r="V37" s="94">
        <f t="shared" si="14"/>
        <v>18549</v>
      </c>
    </row>
    <row r="38" spans="1:2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row>
    <row r="39" spans="1:22" s="50" customFormat="1" x14ac:dyDescent="0.2">
      <c r="A39" s="88">
        <f>A27</f>
        <v>1</v>
      </c>
      <c r="B39" s="94">
        <f t="shared" ref="B39:B40" si="15">ROUNDUP(B19*0.9,)</f>
        <v>38475</v>
      </c>
      <c r="C39" s="94">
        <f t="shared" ref="C39:V39" si="16">ROUNDUP(C19*0.9,)</f>
        <v>34830</v>
      </c>
      <c r="D39" s="94">
        <f t="shared" si="16"/>
        <v>36045</v>
      </c>
      <c r="E39" s="94">
        <f t="shared" si="16"/>
        <v>34830</v>
      </c>
      <c r="F39" s="94">
        <f t="shared" si="16"/>
        <v>34830</v>
      </c>
      <c r="G39" s="94">
        <f t="shared" si="16"/>
        <v>36045</v>
      </c>
      <c r="H39" s="94">
        <f t="shared" si="16"/>
        <v>38475</v>
      </c>
      <c r="I39" s="94">
        <f t="shared" si="16"/>
        <v>38475</v>
      </c>
      <c r="J39" s="94">
        <f t="shared" si="16"/>
        <v>38475</v>
      </c>
      <c r="K39" s="94">
        <f t="shared" si="16"/>
        <v>38475</v>
      </c>
      <c r="L39" s="94">
        <f t="shared" si="16"/>
        <v>38475</v>
      </c>
      <c r="M39" s="94">
        <f t="shared" si="16"/>
        <v>39285</v>
      </c>
      <c r="N39" s="94">
        <f t="shared" si="16"/>
        <v>40500</v>
      </c>
      <c r="O39" s="94">
        <f t="shared" si="16"/>
        <v>40500</v>
      </c>
      <c r="P39" s="94">
        <f t="shared" si="16"/>
        <v>39285</v>
      </c>
      <c r="Q39" s="94">
        <f t="shared" si="16"/>
        <v>38475</v>
      </c>
      <c r="R39" s="94">
        <f t="shared" si="16"/>
        <v>36045</v>
      </c>
      <c r="S39" s="94">
        <f t="shared" si="16"/>
        <v>33615</v>
      </c>
      <c r="T39" s="94">
        <f t="shared" si="16"/>
        <v>33615</v>
      </c>
      <c r="U39" s="94">
        <f t="shared" si="16"/>
        <v>33615</v>
      </c>
      <c r="V39" s="94">
        <f t="shared" si="16"/>
        <v>33615</v>
      </c>
    </row>
    <row r="40" spans="1:22" s="50" customFormat="1" x14ac:dyDescent="0.2">
      <c r="A40" s="88">
        <f>A28</f>
        <v>2</v>
      </c>
      <c r="B40" s="94">
        <f t="shared" si="15"/>
        <v>40095</v>
      </c>
      <c r="C40" s="94">
        <f t="shared" ref="C40:V40" si="17">ROUNDUP(C20*0.9,)</f>
        <v>36207</v>
      </c>
      <c r="D40" s="94">
        <f t="shared" si="17"/>
        <v>37422</v>
      </c>
      <c r="E40" s="94">
        <f t="shared" si="17"/>
        <v>36207</v>
      </c>
      <c r="F40" s="94">
        <f t="shared" si="17"/>
        <v>36207</v>
      </c>
      <c r="G40" s="94">
        <f t="shared" si="17"/>
        <v>37422</v>
      </c>
      <c r="H40" s="94">
        <f t="shared" si="17"/>
        <v>39852</v>
      </c>
      <c r="I40" s="94">
        <f t="shared" si="17"/>
        <v>39852</v>
      </c>
      <c r="J40" s="94">
        <f t="shared" si="17"/>
        <v>39852</v>
      </c>
      <c r="K40" s="94">
        <f t="shared" si="17"/>
        <v>39852</v>
      </c>
      <c r="L40" s="94">
        <f t="shared" si="17"/>
        <v>39852</v>
      </c>
      <c r="M40" s="94">
        <f t="shared" si="17"/>
        <v>40662</v>
      </c>
      <c r="N40" s="94">
        <f t="shared" si="17"/>
        <v>41877</v>
      </c>
      <c r="O40" s="94">
        <f t="shared" si="17"/>
        <v>41877</v>
      </c>
      <c r="P40" s="94">
        <f t="shared" si="17"/>
        <v>40662</v>
      </c>
      <c r="Q40" s="94">
        <f t="shared" si="17"/>
        <v>39852</v>
      </c>
      <c r="R40" s="94">
        <f t="shared" si="17"/>
        <v>37422</v>
      </c>
      <c r="S40" s="94">
        <f t="shared" si="17"/>
        <v>34992</v>
      </c>
      <c r="T40" s="94">
        <f t="shared" si="17"/>
        <v>34992</v>
      </c>
      <c r="U40" s="94">
        <f t="shared" si="17"/>
        <v>34992</v>
      </c>
      <c r="V40" s="94">
        <f t="shared" si="17"/>
        <v>34992</v>
      </c>
    </row>
    <row r="41" spans="1:2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row>
    <row r="42" spans="1:22" s="50" customFormat="1" x14ac:dyDescent="0.2">
      <c r="A42" s="88" t="s">
        <v>88</v>
      </c>
      <c r="B42" s="42">
        <f t="shared" ref="B42" si="18">ROUNDUP(B22*0.9,)</f>
        <v>84645</v>
      </c>
      <c r="C42" s="42">
        <f t="shared" ref="C42:V42" si="19">ROUNDUP(C22*0.9,)</f>
        <v>60507</v>
      </c>
      <c r="D42" s="42">
        <f t="shared" si="19"/>
        <v>61722</v>
      </c>
      <c r="E42" s="42">
        <f t="shared" si="19"/>
        <v>60507</v>
      </c>
      <c r="F42" s="42">
        <f t="shared" si="19"/>
        <v>60507</v>
      </c>
      <c r="G42" s="42">
        <f t="shared" si="19"/>
        <v>61722</v>
      </c>
      <c r="H42" s="42">
        <f t="shared" si="19"/>
        <v>72252</v>
      </c>
      <c r="I42" s="42">
        <f t="shared" si="19"/>
        <v>72252</v>
      </c>
      <c r="J42" s="42">
        <f t="shared" si="19"/>
        <v>72252</v>
      </c>
      <c r="K42" s="42">
        <f t="shared" si="19"/>
        <v>72252</v>
      </c>
      <c r="L42" s="42">
        <f t="shared" si="19"/>
        <v>72252</v>
      </c>
      <c r="M42" s="42">
        <f t="shared" si="19"/>
        <v>73062</v>
      </c>
      <c r="N42" s="42">
        <f t="shared" si="19"/>
        <v>74277</v>
      </c>
      <c r="O42" s="42">
        <f t="shared" si="19"/>
        <v>74277</v>
      </c>
      <c r="P42" s="42">
        <f t="shared" si="19"/>
        <v>73062</v>
      </c>
      <c r="Q42" s="42">
        <f t="shared" si="19"/>
        <v>72252</v>
      </c>
      <c r="R42" s="42">
        <f t="shared" si="19"/>
        <v>61722</v>
      </c>
      <c r="S42" s="42">
        <f t="shared" si="19"/>
        <v>59292</v>
      </c>
      <c r="T42" s="42">
        <f t="shared" si="19"/>
        <v>59292</v>
      </c>
      <c r="U42" s="42">
        <f t="shared" si="19"/>
        <v>59292</v>
      </c>
      <c r="V42" s="42">
        <f t="shared" si="19"/>
        <v>59292</v>
      </c>
    </row>
    <row r="43" spans="1:22" s="50" customFormat="1" x14ac:dyDescent="0.2">
      <c r="A43" s="100"/>
    </row>
    <row r="44" spans="1:22" s="50" customFormat="1" ht="12.75" thickBot="1" x14ac:dyDescent="0.25">
      <c r="A44" s="100"/>
    </row>
    <row r="45" spans="1:22" s="50" customFormat="1" ht="12.75" thickBot="1" x14ac:dyDescent="0.25">
      <c r="A45" s="104" t="s">
        <v>66</v>
      </c>
    </row>
    <row r="46" spans="1:22" x14ac:dyDescent="0.2">
      <c r="A46" s="63" t="s">
        <v>78</v>
      </c>
    </row>
    <row r="47" spans="1:22" ht="9" hidden="1" customHeight="1" x14ac:dyDescent="0.2">
      <c r="A47" s="43" t="s">
        <v>67</v>
      </c>
    </row>
    <row r="48" spans="1:2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topLeftCell="A17" workbookViewId="0">
      <pane xSplit="1" topLeftCell="X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36" s="51" customFormat="1" ht="12" customHeight="1" x14ac:dyDescent="0.2">
      <c r="A1" s="209" t="s">
        <v>82</v>
      </c>
    </row>
    <row r="2" spans="1:36" s="51" customFormat="1" ht="12" customHeight="1" x14ac:dyDescent="0.2">
      <c r="A2" s="209"/>
    </row>
    <row r="3" spans="1:36" s="51" customFormat="1" ht="11.1" customHeight="1" x14ac:dyDescent="0.2">
      <c r="A3" s="97" t="s">
        <v>101</v>
      </c>
    </row>
    <row r="4" spans="1:36" s="52" customFormat="1" ht="3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c r="AA4" s="138">
        <f>'C завтраками| Bed and breakfast'!AA4</f>
        <v>45627</v>
      </c>
      <c r="AB4" s="138">
        <f>'C завтраками| Bed and breakfast'!AB4</f>
        <v>45633</v>
      </c>
      <c r="AC4" s="138">
        <f>'C завтраками| Bed and breakfast'!AC4</f>
        <v>45634</v>
      </c>
      <c r="AD4" s="138">
        <f>'C завтраками| Bed and breakfast'!AD4</f>
        <v>45639</v>
      </c>
      <c r="AE4" s="138">
        <f>'C завтраками| Bed and breakfast'!AE4</f>
        <v>45642</v>
      </c>
      <c r="AF4" s="138">
        <f>'C завтраками| Bed and breakfast'!AF4</f>
        <v>45647</v>
      </c>
      <c r="AG4" s="138">
        <f>'C завтраками| Bed and breakfast'!AG4</f>
        <v>45650</v>
      </c>
      <c r="AH4" s="138">
        <f>'C завтраками| Bed and breakfast'!AH4</f>
        <v>45653</v>
      </c>
      <c r="AI4" s="138">
        <f>'C завтраками| Bed and breakfast'!AI4</f>
        <v>45654</v>
      </c>
      <c r="AJ4" s="138">
        <f>'C завтраками| Bed and breakfast'!AJ4</f>
        <v>45655</v>
      </c>
    </row>
    <row r="5" spans="1:36" s="53" customFormat="1" ht="21.9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c r="AA5" s="138">
        <f>'C завтраками| Bed and breakfast'!AA5</f>
        <v>45632</v>
      </c>
      <c r="AB5" s="138">
        <f>'C завтраками| Bed and breakfast'!AB5</f>
        <v>45633</v>
      </c>
      <c r="AC5" s="138">
        <f>'C завтраками| Bed and breakfast'!AC5</f>
        <v>45638</v>
      </c>
      <c r="AD5" s="138">
        <f>'C завтраками| Bed and breakfast'!AD5</f>
        <v>45641</v>
      </c>
      <c r="AE5" s="138">
        <f>'C завтраками| Bed and breakfast'!AE5</f>
        <v>45646</v>
      </c>
      <c r="AF5" s="138">
        <f>'C завтраками| Bed and breakfast'!AF5</f>
        <v>45649</v>
      </c>
      <c r="AG5" s="138">
        <f>'C завтраками| Bed and breakfast'!AG5</f>
        <v>45652</v>
      </c>
      <c r="AH5" s="138">
        <f>'C завтраками| Bed and breakfast'!AH5</f>
        <v>45653</v>
      </c>
      <c r="AI5" s="138">
        <f>'C завтраками| Bed and breakfast'!AI5</f>
        <v>45654</v>
      </c>
      <c r="AJ5" s="138">
        <f>'C завтраками| Bed and breakfast'!AJ5</f>
        <v>45655</v>
      </c>
    </row>
    <row r="6" spans="1:3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row>
    <row r="7" spans="1:36" s="53" customFormat="1" x14ac:dyDescent="0.2">
      <c r="A7" s="88">
        <v>1</v>
      </c>
      <c r="B7" s="42">
        <f>'C завтраками| Bed and breakfast'!B7*0.9</f>
        <v>17640</v>
      </c>
      <c r="C7" s="42">
        <f>'C завтраками| Bed and breakfast'!C7*0.9</f>
        <v>13140</v>
      </c>
      <c r="D7" s="42">
        <f>'C завтраками| Bed and breakfast'!D7*0.9</f>
        <v>13140</v>
      </c>
      <c r="E7" s="42">
        <f>'C завтраками| Bed and breakfast'!E7*0.9</f>
        <v>13140</v>
      </c>
      <c r="F7" s="42">
        <f>'C завтраками| Bed and breakfast'!F7*0.9</f>
        <v>13140</v>
      </c>
      <c r="G7" s="42">
        <f>'C завтраками| Bed and breakfast'!G7*0.9</f>
        <v>17640</v>
      </c>
      <c r="H7" s="42">
        <f>'C завтраками| Bed and breakfast'!H7*0.9</f>
        <v>13140</v>
      </c>
      <c r="I7" s="42">
        <f>'C завтраками| Bed and breakfast'!I7*0.9</f>
        <v>14940</v>
      </c>
      <c r="J7" s="42">
        <f>'C завтраками| Bed and breakfast'!J7*0.9</f>
        <v>14940</v>
      </c>
      <c r="K7" s="42">
        <f>'C завтраками| Bed and breakfast'!K7*0.9</f>
        <v>14940</v>
      </c>
      <c r="L7" s="42">
        <f>'C завтраками| Bed and breakfast'!L7*0.9</f>
        <v>14940</v>
      </c>
      <c r="M7" s="42">
        <f>'C завтраками| Bed and breakfast'!M7*0.9</f>
        <v>16740</v>
      </c>
      <c r="N7" s="42">
        <f>'C завтраками| Bed and breakfast'!N7*0.9</f>
        <v>11250</v>
      </c>
      <c r="O7" s="42">
        <f>'C завтраками| Bed and breakfast'!O7*0.9</f>
        <v>8910</v>
      </c>
      <c r="P7" s="42">
        <f>'C завтраками| Bed and breakfast'!P7*0.9</f>
        <v>9540</v>
      </c>
      <c r="Q7" s="42">
        <f>'C завтраками| Bed and breakfast'!Q7*0.9</f>
        <v>8910</v>
      </c>
      <c r="R7" s="42">
        <f>'C завтраками| Bed and breakfast'!R7*0.9</f>
        <v>9540</v>
      </c>
      <c r="S7" s="42">
        <f>'C завтраками| Bed and breakfast'!S7*0.9</f>
        <v>8280</v>
      </c>
      <c r="T7" s="42">
        <f>'C завтраками| Bed and breakfast'!T7*0.9</f>
        <v>7650</v>
      </c>
      <c r="U7" s="42">
        <f>'C завтраками| Bed and breakfast'!U7*0.9</f>
        <v>8280</v>
      </c>
      <c r="V7" s="42">
        <f>'C завтраками| Bed and breakfast'!V7*0.9</f>
        <v>7650</v>
      </c>
      <c r="W7" s="42">
        <f>'C завтраками| Bed and breakfast'!W7*0.9</f>
        <v>8910</v>
      </c>
      <c r="X7" s="42">
        <f>'C завтраками| Bed and breakfast'!X7*0.9</f>
        <v>8910</v>
      </c>
      <c r="Y7" s="42">
        <f>'C завтраками| Bed and breakfast'!Y7*0.9</f>
        <v>8910</v>
      </c>
      <c r="Z7" s="42">
        <f>'C завтраками| Bed and breakfast'!Z7*0.9</f>
        <v>7650</v>
      </c>
      <c r="AA7" s="42">
        <f>'C завтраками| Bed and breakfast'!AA7*0.9</f>
        <v>7830</v>
      </c>
      <c r="AB7" s="42">
        <f>'C завтраками| Bed and breakfast'!AB7*0.9</f>
        <v>8640</v>
      </c>
      <c r="AC7" s="42">
        <f>'C завтраками| Bed and breakfast'!AC7*0.9</f>
        <v>7830</v>
      </c>
      <c r="AD7" s="42">
        <f>'C завтраками| Bed and breakfast'!AD7*0.9</f>
        <v>8640</v>
      </c>
      <c r="AE7" s="42">
        <f>'C завтраками| Bed and breakfast'!AE7*0.9</f>
        <v>9450</v>
      </c>
      <c r="AF7" s="42">
        <f>'C завтраками| Bed and breakfast'!AF7*0.9</f>
        <v>10260</v>
      </c>
      <c r="AG7" s="42">
        <f>'C завтраками| Bed and breakfast'!AG7*0.9</f>
        <v>13140</v>
      </c>
      <c r="AH7" s="42">
        <f>'C завтраками| Bed and breakfast'!AH7*0.9</f>
        <v>16020</v>
      </c>
      <c r="AI7" s="42">
        <f>'C завтраками| Bed and breakfast'!AI7*0.9</f>
        <v>17460</v>
      </c>
      <c r="AJ7" s="42">
        <f>'C завтраками| Bed and breakfast'!AJ7*0.9</f>
        <v>20250</v>
      </c>
    </row>
    <row r="8" spans="1:36" s="53" customFormat="1" x14ac:dyDescent="0.2">
      <c r="A8" s="88">
        <v>2</v>
      </c>
      <c r="B8" s="42">
        <f>'C завтраками| Bed and breakfast'!B8*0.9</f>
        <v>18990</v>
      </c>
      <c r="C8" s="42">
        <f>'C завтраками| Bed and breakfast'!C8*0.9</f>
        <v>14490</v>
      </c>
      <c r="D8" s="42">
        <f>'C завтраками| Bed and breakfast'!D8*0.9</f>
        <v>14490</v>
      </c>
      <c r="E8" s="42">
        <f>'C завтраками| Bed and breakfast'!E8*0.9</f>
        <v>14490</v>
      </c>
      <c r="F8" s="42">
        <f>'C завтраками| Bed and breakfast'!F8*0.9</f>
        <v>14490</v>
      </c>
      <c r="G8" s="42">
        <f>'C завтраками| Bed and breakfast'!G8*0.9</f>
        <v>18990</v>
      </c>
      <c r="H8" s="42">
        <f>'C завтраками| Bed and breakfast'!H8*0.9</f>
        <v>14490</v>
      </c>
      <c r="I8" s="42">
        <f>'C завтраками| Bed and breakfast'!I8*0.9</f>
        <v>16290</v>
      </c>
      <c r="J8" s="42">
        <f>'C завтраками| Bed and breakfast'!J8*0.9</f>
        <v>16290</v>
      </c>
      <c r="K8" s="42">
        <f>'C завтраками| Bed and breakfast'!K8*0.9</f>
        <v>16290</v>
      </c>
      <c r="L8" s="42">
        <f>'C завтраками| Bed and breakfast'!L8*0.9</f>
        <v>16290</v>
      </c>
      <c r="M8" s="42">
        <f>'C завтраками| Bed and breakfast'!M8*0.9</f>
        <v>18090</v>
      </c>
      <c r="N8" s="42">
        <f>'C завтраками| Bed and breakfast'!N8*0.9</f>
        <v>12600</v>
      </c>
      <c r="O8" s="42">
        <f>'C завтраками| Bed and breakfast'!O8*0.9</f>
        <v>10260</v>
      </c>
      <c r="P8" s="42">
        <f>'C завтраками| Bed and breakfast'!P8*0.9</f>
        <v>10890</v>
      </c>
      <c r="Q8" s="42">
        <f>'C завтраками| Bed and breakfast'!Q8*0.9</f>
        <v>10260</v>
      </c>
      <c r="R8" s="42">
        <f>'C завтраками| Bed and breakfast'!R8*0.9</f>
        <v>10890</v>
      </c>
      <c r="S8" s="42">
        <f>'C завтраками| Bed and breakfast'!S8*0.9</f>
        <v>9630</v>
      </c>
      <c r="T8" s="42">
        <f>'C завтраками| Bed and breakfast'!T8*0.9</f>
        <v>9000</v>
      </c>
      <c r="U8" s="42">
        <f>'C завтраками| Bed and breakfast'!U8*0.9</f>
        <v>9630</v>
      </c>
      <c r="V8" s="42">
        <f>'C завтраками| Bed and breakfast'!V8*0.9</f>
        <v>9000</v>
      </c>
      <c r="W8" s="42">
        <f>'C завтраками| Bed and breakfast'!W8*0.9</f>
        <v>10260</v>
      </c>
      <c r="X8" s="42">
        <f>'C завтраками| Bed and breakfast'!X8*0.9</f>
        <v>10260</v>
      </c>
      <c r="Y8" s="42">
        <f>'C завтраками| Bed and breakfast'!Y8*0.9</f>
        <v>10260</v>
      </c>
      <c r="Z8" s="42">
        <f>'C завтраками| Bed and breakfast'!Z8*0.9</f>
        <v>9000</v>
      </c>
      <c r="AA8" s="42">
        <f>'C завтраками| Bed and breakfast'!AA8*0.9</f>
        <v>9180</v>
      </c>
      <c r="AB8" s="42">
        <f>'C завтраками| Bed and breakfast'!AB8*0.9</f>
        <v>9990</v>
      </c>
      <c r="AC8" s="42">
        <f>'C завтраками| Bed and breakfast'!AC8*0.9</f>
        <v>9180</v>
      </c>
      <c r="AD8" s="42">
        <f>'C завтраками| Bed and breakfast'!AD8*0.9</f>
        <v>9990</v>
      </c>
      <c r="AE8" s="42">
        <f>'C завтраками| Bed and breakfast'!AE8*0.9</f>
        <v>10800</v>
      </c>
      <c r="AF8" s="42">
        <f>'C завтраками| Bed and breakfast'!AF8*0.9</f>
        <v>11610</v>
      </c>
      <c r="AG8" s="42">
        <f>'C завтраками| Bed and breakfast'!AG8*0.9</f>
        <v>14490</v>
      </c>
      <c r="AH8" s="42">
        <f>'C завтраками| Bed and breakfast'!AH8*0.9</f>
        <v>17370</v>
      </c>
      <c r="AI8" s="42">
        <f>'C завтраками| Bed and breakfast'!AI8*0.9</f>
        <v>18810</v>
      </c>
      <c r="AJ8" s="42">
        <f>'C завтраками| Bed and breakfast'!AJ8*0.9</f>
        <v>22050</v>
      </c>
    </row>
    <row r="9" spans="1:3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row>
    <row r="10" spans="1:36" s="53" customFormat="1" x14ac:dyDescent="0.2">
      <c r="A10" s="187">
        <v>1</v>
      </c>
      <c r="B10" s="42">
        <f>'C завтраками| Bed and breakfast'!B10*0.9</f>
        <v>18540</v>
      </c>
      <c r="C10" s="42">
        <f>'C завтраками| Bed and breakfast'!C10*0.9</f>
        <v>14040</v>
      </c>
      <c r="D10" s="42">
        <f>'C завтраками| Bed and breakfast'!D10*0.9</f>
        <v>14040</v>
      </c>
      <c r="E10" s="42">
        <f>'C завтраками| Bed and breakfast'!E10*0.9</f>
        <v>14040</v>
      </c>
      <c r="F10" s="42">
        <f>'C завтраками| Bed and breakfast'!F10*0.9</f>
        <v>14040</v>
      </c>
      <c r="G10" s="42">
        <f>'C завтраками| Bed and breakfast'!G10*0.9</f>
        <v>18540</v>
      </c>
      <c r="H10" s="42">
        <f>'C завтраками| Bed and breakfast'!H10*0.9</f>
        <v>14040</v>
      </c>
      <c r="I10" s="42">
        <f>'C завтраками| Bed and breakfast'!I10*0.9</f>
        <v>15840</v>
      </c>
      <c r="J10" s="42">
        <f>'C завтраками| Bed and breakfast'!J10*0.9</f>
        <v>15840</v>
      </c>
      <c r="K10" s="42">
        <f>'C завтраками| Bed and breakfast'!K10*0.9</f>
        <v>15840</v>
      </c>
      <c r="L10" s="42">
        <f>'C завтраками| Bed and breakfast'!L10*0.9</f>
        <v>15840</v>
      </c>
      <c r="M10" s="42">
        <f>'C завтраками| Bed and breakfast'!M10*0.9</f>
        <v>17640</v>
      </c>
      <c r="N10" s="42">
        <f>'C завтраками| Bed and breakfast'!N10*0.9</f>
        <v>12150</v>
      </c>
      <c r="O10" s="42">
        <f>'C завтраками| Bed and breakfast'!O10*0.9</f>
        <v>9810</v>
      </c>
      <c r="P10" s="42">
        <f>'C завтраками| Bed and breakfast'!P10*0.9</f>
        <v>10440</v>
      </c>
      <c r="Q10" s="42">
        <f>'C завтраками| Bed and breakfast'!Q10*0.9</f>
        <v>9810</v>
      </c>
      <c r="R10" s="42">
        <f>'C завтраками| Bed and breakfast'!R10*0.9</f>
        <v>10440</v>
      </c>
      <c r="S10" s="42">
        <f>'C завтраками| Bed and breakfast'!S10*0.9</f>
        <v>9180</v>
      </c>
      <c r="T10" s="42">
        <f>'C завтраками| Bed and breakfast'!T10*0.9</f>
        <v>8550</v>
      </c>
      <c r="U10" s="42">
        <f>'C завтраками| Bed and breakfast'!U10*0.9</f>
        <v>9180</v>
      </c>
      <c r="V10" s="42">
        <f>'C завтраками| Bed and breakfast'!V10*0.9</f>
        <v>8550</v>
      </c>
      <c r="W10" s="42">
        <f>'C завтраками| Bed and breakfast'!W10*0.9</f>
        <v>9810</v>
      </c>
      <c r="X10" s="42">
        <f>'C завтраками| Bed and breakfast'!X10*0.9</f>
        <v>9810</v>
      </c>
      <c r="Y10" s="42">
        <f>'C завтраками| Bed and breakfast'!Y10*0.9</f>
        <v>9810</v>
      </c>
      <c r="Z10" s="42">
        <f>'C завтраками| Bed and breakfast'!Z10*0.9</f>
        <v>8550</v>
      </c>
      <c r="AA10" s="42">
        <f>'C завтраками| Bed and breakfast'!AA10*0.9</f>
        <v>8730</v>
      </c>
      <c r="AB10" s="42">
        <f>'C завтраками| Bed and breakfast'!AB10*0.9</f>
        <v>9540</v>
      </c>
      <c r="AC10" s="42">
        <f>'C завтраками| Bed and breakfast'!AC10*0.9</f>
        <v>8730</v>
      </c>
      <c r="AD10" s="42">
        <f>'C завтраками| Bed and breakfast'!AD10*0.9</f>
        <v>9540</v>
      </c>
      <c r="AE10" s="42">
        <f>'C завтраками| Bed and breakfast'!AE10*0.9</f>
        <v>10350</v>
      </c>
      <c r="AF10" s="42">
        <f>'C завтраками| Bed and breakfast'!AF10*0.9</f>
        <v>11160</v>
      </c>
      <c r="AG10" s="42">
        <f>'C завтраками| Bed and breakfast'!AG10*0.9</f>
        <v>14040</v>
      </c>
      <c r="AH10" s="42">
        <f>'C завтраками| Bed and breakfast'!AH10*0.9</f>
        <v>16920</v>
      </c>
      <c r="AI10" s="42">
        <f>'C завтраками| Bed and breakfast'!AI10*0.9</f>
        <v>18360</v>
      </c>
      <c r="AJ10" s="42">
        <f>'C завтраками| Bed and breakfast'!AJ10*0.9</f>
        <v>22050</v>
      </c>
    </row>
    <row r="11" spans="1:36" s="53" customFormat="1" x14ac:dyDescent="0.2">
      <c r="A11" s="187">
        <v>2</v>
      </c>
      <c r="B11" s="42">
        <f>'C завтраками| Bed and breakfast'!B11*0.9</f>
        <v>19890</v>
      </c>
      <c r="C11" s="42">
        <f>'C завтраками| Bed and breakfast'!C11*0.9</f>
        <v>15390</v>
      </c>
      <c r="D11" s="42">
        <f>'C завтраками| Bed and breakfast'!D11*0.9</f>
        <v>15390</v>
      </c>
      <c r="E11" s="42">
        <f>'C завтраками| Bed and breakfast'!E11*0.9</f>
        <v>15390</v>
      </c>
      <c r="F11" s="42">
        <f>'C завтраками| Bed and breakfast'!F11*0.9</f>
        <v>15390</v>
      </c>
      <c r="G11" s="42">
        <f>'C завтраками| Bed and breakfast'!G11*0.9</f>
        <v>19890</v>
      </c>
      <c r="H11" s="42">
        <f>'C завтраками| Bed and breakfast'!H11*0.9</f>
        <v>15390</v>
      </c>
      <c r="I11" s="42">
        <f>'C завтраками| Bed and breakfast'!I11*0.9</f>
        <v>17190</v>
      </c>
      <c r="J11" s="42">
        <f>'C завтраками| Bed and breakfast'!J11*0.9</f>
        <v>17190</v>
      </c>
      <c r="K11" s="42">
        <f>'C завтраками| Bed and breakfast'!K11*0.9</f>
        <v>17190</v>
      </c>
      <c r="L11" s="42">
        <f>'C завтраками| Bed and breakfast'!L11*0.9</f>
        <v>17190</v>
      </c>
      <c r="M11" s="42">
        <f>'C завтраками| Bed and breakfast'!M11*0.9</f>
        <v>18990</v>
      </c>
      <c r="N11" s="42">
        <f>'C завтраками| Bed and breakfast'!N11*0.9</f>
        <v>13500</v>
      </c>
      <c r="O11" s="42">
        <f>'C завтраками| Bed and breakfast'!O11*0.9</f>
        <v>11160</v>
      </c>
      <c r="P11" s="42">
        <f>'C завтраками| Bed and breakfast'!P11*0.9</f>
        <v>11790</v>
      </c>
      <c r="Q11" s="42">
        <f>'C завтраками| Bed and breakfast'!Q11*0.9</f>
        <v>11160</v>
      </c>
      <c r="R11" s="42">
        <f>'C завтраками| Bed and breakfast'!R11*0.9</f>
        <v>11790</v>
      </c>
      <c r="S11" s="42">
        <f>'C завтраками| Bed and breakfast'!S11*0.9</f>
        <v>10530</v>
      </c>
      <c r="T11" s="42">
        <f>'C завтраками| Bed and breakfast'!T11*0.9</f>
        <v>9900</v>
      </c>
      <c r="U11" s="42">
        <f>'C завтраками| Bed and breakfast'!U11*0.9</f>
        <v>10530</v>
      </c>
      <c r="V11" s="42">
        <f>'C завтраками| Bed and breakfast'!V11*0.9</f>
        <v>9900</v>
      </c>
      <c r="W11" s="42">
        <f>'C завтраками| Bed and breakfast'!W11*0.9</f>
        <v>11160</v>
      </c>
      <c r="X11" s="42">
        <f>'C завтраками| Bed and breakfast'!X11*0.9</f>
        <v>11160</v>
      </c>
      <c r="Y11" s="42">
        <f>'C завтраками| Bed and breakfast'!Y11*0.9</f>
        <v>11160</v>
      </c>
      <c r="Z11" s="42">
        <f>'C завтраками| Bed and breakfast'!Z11*0.9</f>
        <v>9900</v>
      </c>
      <c r="AA11" s="42">
        <f>'C завтраками| Bed and breakfast'!AA11*0.9</f>
        <v>10080</v>
      </c>
      <c r="AB11" s="42">
        <f>'C завтраками| Bed and breakfast'!AB11*0.9</f>
        <v>10890</v>
      </c>
      <c r="AC11" s="42">
        <f>'C завтраками| Bed and breakfast'!AC11*0.9</f>
        <v>10080</v>
      </c>
      <c r="AD11" s="42">
        <f>'C завтраками| Bed and breakfast'!AD11*0.9</f>
        <v>10890</v>
      </c>
      <c r="AE11" s="42">
        <f>'C завтраками| Bed and breakfast'!AE11*0.9</f>
        <v>11700</v>
      </c>
      <c r="AF11" s="42">
        <f>'C завтраками| Bed and breakfast'!AF11*0.9</f>
        <v>12510</v>
      </c>
      <c r="AG11" s="42">
        <f>'C завтраками| Bed and breakfast'!AG11*0.9</f>
        <v>15390</v>
      </c>
      <c r="AH11" s="42">
        <f>'C завтраками| Bed and breakfast'!AH11*0.9</f>
        <v>18270</v>
      </c>
      <c r="AI11" s="42">
        <f>'C завтраками| Bed and breakfast'!AI11*0.9</f>
        <v>19710</v>
      </c>
      <c r="AJ11" s="42">
        <f>'C завтраками| Bed and breakfast'!AJ11*0.9</f>
        <v>23850</v>
      </c>
    </row>
    <row r="12" spans="1:3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row>
    <row r="13" spans="1:36" s="53" customFormat="1" x14ac:dyDescent="0.2">
      <c r="A13" s="88">
        <f>A7</f>
        <v>1</v>
      </c>
      <c r="B13" s="42">
        <f>'C завтраками| Bed and breakfast'!B13*0.9</f>
        <v>19440</v>
      </c>
      <c r="C13" s="42">
        <f>'C завтраками| Bed and breakfast'!C13*0.9</f>
        <v>14940</v>
      </c>
      <c r="D13" s="42">
        <f>'C завтраками| Bed and breakfast'!D13*0.9</f>
        <v>14940</v>
      </c>
      <c r="E13" s="42">
        <f>'C завтраками| Bed and breakfast'!E13*0.9</f>
        <v>14940</v>
      </c>
      <c r="F13" s="42">
        <f>'C завтраками| Bed and breakfast'!F13*0.9</f>
        <v>14940</v>
      </c>
      <c r="G13" s="42">
        <f>'C завтраками| Bed and breakfast'!G13*0.9</f>
        <v>19440</v>
      </c>
      <c r="H13" s="42">
        <f>'C завтраками| Bed and breakfast'!H13*0.9</f>
        <v>14940</v>
      </c>
      <c r="I13" s="42">
        <f>'C завтраками| Bed and breakfast'!I13*0.9</f>
        <v>16740</v>
      </c>
      <c r="J13" s="42">
        <f>'C завтраками| Bed and breakfast'!J13*0.9</f>
        <v>16740</v>
      </c>
      <c r="K13" s="42">
        <f>'C завтраками| Bed and breakfast'!K13*0.9</f>
        <v>16740</v>
      </c>
      <c r="L13" s="42">
        <f>'C завтраками| Bed and breakfast'!L13*0.9</f>
        <v>16740</v>
      </c>
      <c r="M13" s="42">
        <f>'C завтраками| Bed and breakfast'!M13*0.9</f>
        <v>18540</v>
      </c>
      <c r="N13" s="42">
        <f>'C завтраками| Bed and breakfast'!N13*0.9</f>
        <v>13050</v>
      </c>
      <c r="O13" s="42">
        <f>'C завтраками| Bed and breakfast'!O13*0.9</f>
        <v>10710</v>
      </c>
      <c r="P13" s="42">
        <f>'C завтраками| Bed and breakfast'!P13*0.9</f>
        <v>11340</v>
      </c>
      <c r="Q13" s="42">
        <f>'C завтраками| Bed and breakfast'!Q13*0.9</f>
        <v>10710</v>
      </c>
      <c r="R13" s="42">
        <f>'C завтраками| Bed and breakfast'!R13*0.9</f>
        <v>11340</v>
      </c>
      <c r="S13" s="42">
        <f>'C завтраками| Bed and breakfast'!S13*0.9</f>
        <v>10080</v>
      </c>
      <c r="T13" s="42">
        <f>'C завтраками| Bed and breakfast'!T13*0.9</f>
        <v>9450</v>
      </c>
      <c r="U13" s="42">
        <f>'C завтраками| Bed and breakfast'!U13*0.9</f>
        <v>10080</v>
      </c>
      <c r="V13" s="42">
        <f>'C завтраками| Bed and breakfast'!V13*0.9</f>
        <v>9450</v>
      </c>
      <c r="W13" s="42">
        <f>'C завтраками| Bed and breakfast'!W13*0.9</f>
        <v>10710</v>
      </c>
      <c r="X13" s="42">
        <f>'C завтраками| Bed and breakfast'!X13*0.9</f>
        <v>10710</v>
      </c>
      <c r="Y13" s="42">
        <f>'C завтраками| Bed and breakfast'!Y13*0.9</f>
        <v>10710</v>
      </c>
      <c r="Z13" s="42">
        <f>'C завтраками| Bed and breakfast'!Z13*0.9</f>
        <v>9450</v>
      </c>
      <c r="AA13" s="42">
        <f>'C завтраками| Bed and breakfast'!AA13*0.9</f>
        <v>9630</v>
      </c>
      <c r="AB13" s="42">
        <f>'C завтраками| Bed and breakfast'!AB13*0.9</f>
        <v>10440</v>
      </c>
      <c r="AC13" s="42">
        <f>'C завтраками| Bed and breakfast'!AC13*0.9</f>
        <v>9630</v>
      </c>
      <c r="AD13" s="42">
        <f>'C завтраками| Bed and breakfast'!AD13*0.9</f>
        <v>10440</v>
      </c>
      <c r="AE13" s="42">
        <f>'C завтраками| Bed and breakfast'!AE13*0.9</f>
        <v>11250</v>
      </c>
      <c r="AF13" s="42">
        <f>'C завтраками| Bed and breakfast'!AF13*0.9</f>
        <v>12060</v>
      </c>
      <c r="AG13" s="42">
        <f>'C завтраками| Bed and breakfast'!AG13*0.9</f>
        <v>14940</v>
      </c>
      <c r="AH13" s="42">
        <f>'C завтраками| Bed and breakfast'!AH13*0.9</f>
        <v>17820</v>
      </c>
      <c r="AI13" s="42">
        <f>'C завтраками| Bed and breakfast'!AI13*0.9</f>
        <v>19260</v>
      </c>
      <c r="AJ13" s="42">
        <f>'C завтраками| Bed and breakfast'!AJ13*0.9</f>
        <v>22950</v>
      </c>
    </row>
    <row r="14" spans="1:36" s="53" customFormat="1" x14ac:dyDescent="0.2">
      <c r="A14" s="88">
        <f>A8</f>
        <v>2</v>
      </c>
      <c r="B14" s="42">
        <f>'C завтраками| Bed and breakfast'!B14*0.9</f>
        <v>20790</v>
      </c>
      <c r="C14" s="42">
        <f>'C завтраками| Bed and breakfast'!C14*0.9</f>
        <v>16290</v>
      </c>
      <c r="D14" s="42">
        <f>'C завтраками| Bed and breakfast'!D14*0.9</f>
        <v>16290</v>
      </c>
      <c r="E14" s="42">
        <f>'C завтраками| Bed and breakfast'!E14*0.9</f>
        <v>16290</v>
      </c>
      <c r="F14" s="42">
        <f>'C завтраками| Bed and breakfast'!F14*0.9</f>
        <v>16290</v>
      </c>
      <c r="G14" s="42">
        <f>'C завтраками| Bed and breakfast'!G14*0.9</f>
        <v>20790</v>
      </c>
      <c r="H14" s="42">
        <f>'C завтраками| Bed and breakfast'!H14*0.9</f>
        <v>16290</v>
      </c>
      <c r="I14" s="42">
        <f>'C завтраками| Bed and breakfast'!I14*0.9</f>
        <v>18090</v>
      </c>
      <c r="J14" s="42">
        <f>'C завтраками| Bed and breakfast'!J14*0.9</f>
        <v>18090</v>
      </c>
      <c r="K14" s="42">
        <f>'C завтраками| Bed and breakfast'!K14*0.9</f>
        <v>18090</v>
      </c>
      <c r="L14" s="42">
        <f>'C завтраками| Bed and breakfast'!L14*0.9</f>
        <v>18090</v>
      </c>
      <c r="M14" s="42">
        <f>'C завтраками| Bed and breakfast'!M14*0.9</f>
        <v>19890</v>
      </c>
      <c r="N14" s="42">
        <f>'C завтраками| Bed and breakfast'!N14*0.9</f>
        <v>14400</v>
      </c>
      <c r="O14" s="42">
        <f>'C завтраками| Bed and breakfast'!O14*0.9</f>
        <v>12060</v>
      </c>
      <c r="P14" s="42">
        <f>'C завтраками| Bed and breakfast'!P14*0.9</f>
        <v>12690</v>
      </c>
      <c r="Q14" s="42">
        <f>'C завтраками| Bed and breakfast'!Q14*0.9</f>
        <v>12060</v>
      </c>
      <c r="R14" s="42">
        <f>'C завтраками| Bed and breakfast'!R14*0.9</f>
        <v>12690</v>
      </c>
      <c r="S14" s="42">
        <f>'C завтраками| Bed and breakfast'!S14*0.9</f>
        <v>11430</v>
      </c>
      <c r="T14" s="42">
        <f>'C завтраками| Bed and breakfast'!T14*0.9</f>
        <v>10800</v>
      </c>
      <c r="U14" s="42">
        <f>'C завтраками| Bed and breakfast'!U14*0.9</f>
        <v>11430</v>
      </c>
      <c r="V14" s="42">
        <f>'C завтраками| Bed and breakfast'!V14*0.9</f>
        <v>10800</v>
      </c>
      <c r="W14" s="42">
        <f>'C завтраками| Bed and breakfast'!W14*0.9</f>
        <v>12060</v>
      </c>
      <c r="X14" s="42">
        <f>'C завтраками| Bed and breakfast'!X14*0.9</f>
        <v>12060</v>
      </c>
      <c r="Y14" s="42">
        <f>'C завтраками| Bed and breakfast'!Y14*0.9</f>
        <v>12060</v>
      </c>
      <c r="Z14" s="42">
        <f>'C завтраками| Bed and breakfast'!Z14*0.9</f>
        <v>10800</v>
      </c>
      <c r="AA14" s="42">
        <f>'C завтраками| Bed and breakfast'!AA14*0.9</f>
        <v>10980</v>
      </c>
      <c r="AB14" s="42">
        <f>'C завтраками| Bed and breakfast'!AB14*0.9</f>
        <v>11790</v>
      </c>
      <c r="AC14" s="42">
        <f>'C завтраками| Bed and breakfast'!AC14*0.9</f>
        <v>10980</v>
      </c>
      <c r="AD14" s="42">
        <f>'C завтраками| Bed and breakfast'!AD14*0.9</f>
        <v>11790</v>
      </c>
      <c r="AE14" s="42">
        <f>'C завтраками| Bed and breakfast'!AE14*0.9</f>
        <v>12600</v>
      </c>
      <c r="AF14" s="42">
        <f>'C завтраками| Bed and breakfast'!AF14*0.9</f>
        <v>13410</v>
      </c>
      <c r="AG14" s="42">
        <f>'C завтраками| Bed and breakfast'!AG14*0.9</f>
        <v>16290</v>
      </c>
      <c r="AH14" s="42">
        <f>'C завтраками| Bed and breakfast'!AH14*0.9</f>
        <v>19170</v>
      </c>
      <c r="AI14" s="42">
        <f>'C завтраками| Bed and breakfast'!AI14*0.9</f>
        <v>20610</v>
      </c>
      <c r="AJ14" s="42">
        <f>'C завтраками| Bed and breakfast'!AJ14*0.9</f>
        <v>24750</v>
      </c>
    </row>
    <row r="15" spans="1:3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s="53" customFormat="1" x14ac:dyDescent="0.2">
      <c r="A16" s="88">
        <f>A7</f>
        <v>1</v>
      </c>
      <c r="B16" s="42">
        <f>'C завтраками| Bed and breakfast'!B16*0.9</f>
        <v>20790</v>
      </c>
      <c r="C16" s="42">
        <f>'C завтраками| Bed and breakfast'!C16*0.9</f>
        <v>16290</v>
      </c>
      <c r="D16" s="42">
        <f>'C завтраками| Bed and breakfast'!D16*0.9</f>
        <v>16290</v>
      </c>
      <c r="E16" s="42">
        <f>'C завтраками| Bed and breakfast'!E16*0.9</f>
        <v>16290</v>
      </c>
      <c r="F16" s="42">
        <f>'C завтраками| Bed and breakfast'!F16*0.9</f>
        <v>16290</v>
      </c>
      <c r="G16" s="42">
        <f>'C завтраками| Bed and breakfast'!G16*0.9</f>
        <v>20790</v>
      </c>
      <c r="H16" s="42">
        <f>'C завтраками| Bed and breakfast'!H16*0.9</f>
        <v>16290</v>
      </c>
      <c r="I16" s="42">
        <f>'C завтраками| Bed and breakfast'!I16*0.9</f>
        <v>18090</v>
      </c>
      <c r="J16" s="42">
        <f>'C завтраками| Bed and breakfast'!J16*0.9</f>
        <v>18090</v>
      </c>
      <c r="K16" s="42">
        <f>'C завтраками| Bed and breakfast'!K16*0.9</f>
        <v>18090</v>
      </c>
      <c r="L16" s="42">
        <f>'C завтраками| Bed and breakfast'!L16*0.9</f>
        <v>18090</v>
      </c>
      <c r="M16" s="42">
        <f>'C завтраками| Bed and breakfast'!M16*0.9</f>
        <v>19890</v>
      </c>
      <c r="N16" s="42">
        <f>'C завтраками| Bed and breakfast'!N16*0.9</f>
        <v>14400</v>
      </c>
      <c r="O16" s="42">
        <f>'C завтраками| Bed and breakfast'!O16*0.9</f>
        <v>12060</v>
      </c>
      <c r="P16" s="42">
        <f>'C завтраками| Bed and breakfast'!P16*0.9</f>
        <v>12690</v>
      </c>
      <c r="Q16" s="42">
        <f>'C завтраками| Bed and breakfast'!Q16*0.9</f>
        <v>12060</v>
      </c>
      <c r="R16" s="42">
        <f>'C завтраками| Bed and breakfast'!R16*0.9</f>
        <v>12690</v>
      </c>
      <c r="S16" s="42">
        <f>'C завтраками| Bed and breakfast'!S16*0.9</f>
        <v>11430</v>
      </c>
      <c r="T16" s="42">
        <f>'C завтраками| Bed and breakfast'!T16*0.9</f>
        <v>10800</v>
      </c>
      <c r="U16" s="42">
        <f>'C завтраками| Bed and breakfast'!U16*0.9</f>
        <v>11430</v>
      </c>
      <c r="V16" s="42">
        <f>'C завтраками| Bed and breakfast'!V16*0.9</f>
        <v>10800</v>
      </c>
      <c r="W16" s="42">
        <f>'C завтраками| Bed and breakfast'!W16*0.9</f>
        <v>12060</v>
      </c>
      <c r="X16" s="42">
        <f>'C завтраками| Bed and breakfast'!X16*0.9</f>
        <v>12060</v>
      </c>
      <c r="Y16" s="42">
        <f>'C завтраками| Bed and breakfast'!Y16*0.9</f>
        <v>12060</v>
      </c>
      <c r="Z16" s="42">
        <f>'C завтраками| Bed and breakfast'!Z16*0.9</f>
        <v>10800</v>
      </c>
      <c r="AA16" s="42">
        <f>'C завтраками| Bed and breakfast'!AA16*0.9</f>
        <v>10980</v>
      </c>
      <c r="AB16" s="42">
        <f>'C завтраками| Bed and breakfast'!AB16*0.9</f>
        <v>11790</v>
      </c>
      <c r="AC16" s="42">
        <f>'C завтраками| Bed and breakfast'!AC16*0.9</f>
        <v>10980</v>
      </c>
      <c r="AD16" s="42">
        <f>'C завтраками| Bed and breakfast'!AD16*0.9</f>
        <v>11790</v>
      </c>
      <c r="AE16" s="42">
        <f>'C завтраками| Bed and breakfast'!AE16*0.9</f>
        <v>12600</v>
      </c>
      <c r="AF16" s="42">
        <f>'C завтраками| Bed and breakfast'!AF16*0.9</f>
        <v>13410</v>
      </c>
      <c r="AG16" s="42">
        <f>'C завтраками| Bed and breakfast'!AG16*0.9</f>
        <v>16290</v>
      </c>
      <c r="AH16" s="42">
        <f>'C завтраками| Bed and breakfast'!AH16*0.9</f>
        <v>19170</v>
      </c>
      <c r="AI16" s="42">
        <f>'C завтраками| Bed and breakfast'!AI16*0.9</f>
        <v>20610</v>
      </c>
      <c r="AJ16" s="42">
        <f>'C завтраками| Bed and breakfast'!AJ16*0.9</f>
        <v>24750</v>
      </c>
    </row>
    <row r="17" spans="1:36" s="53" customFormat="1" x14ac:dyDescent="0.2">
      <c r="A17" s="88">
        <f>A8</f>
        <v>2</v>
      </c>
      <c r="B17" s="42">
        <f>'C завтраками| Bed and breakfast'!B17*0.9</f>
        <v>22140</v>
      </c>
      <c r="C17" s="42">
        <f>'C завтраками| Bed and breakfast'!C17*0.9</f>
        <v>17640</v>
      </c>
      <c r="D17" s="42">
        <f>'C завтраками| Bed and breakfast'!D17*0.9</f>
        <v>17640</v>
      </c>
      <c r="E17" s="42">
        <f>'C завтраками| Bed and breakfast'!E17*0.9</f>
        <v>17640</v>
      </c>
      <c r="F17" s="42">
        <f>'C завтраками| Bed and breakfast'!F17*0.9</f>
        <v>17640</v>
      </c>
      <c r="G17" s="42">
        <f>'C завтраками| Bed and breakfast'!G17*0.9</f>
        <v>22140</v>
      </c>
      <c r="H17" s="42">
        <f>'C завтраками| Bed and breakfast'!H17*0.9</f>
        <v>17640</v>
      </c>
      <c r="I17" s="42">
        <f>'C завтраками| Bed and breakfast'!I17*0.9</f>
        <v>19440</v>
      </c>
      <c r="J17" s="42">
        <f>'C завтраками| Bed and breakfast'!J17*0.9</f>
        <v>19440</v>
      </c>
      <c r="K17" s="42">
        <f>'C завтраками| Bed and breakfast'!K17*0.9</f>
        <v>19440</v>
      </c>
      <c r="L17" s="42">
        <f>'C завтраками| Bed and breakfast'!L17*0.9</f>
        <v>19440</v>
      </c>
      <c r="M17" s="42">
        <f>'C завтраками| Bed and breakfast'!M17*0.9</f>
        <v>21240</v>
      </c>
      <c r="N17" s="42">
        <f>'C завтраками| Bed and breakfast'!N17*0.9</f>
        <v>15750</v>
      </c>
      <c r="O17" s="42">
        <f>'C завтраками| Bed and breakfast'!O17*0.9</f>
        <v>13410</v>
      </c>
      <c r="P17" s="42">
        <f>'C завтраками| Bed and breakfast'!P17*0.9</f>
        <v>14040</v>
      </c>
      <c r="Q17" s="42">
        <f>'C завтраками| Bed and breakfast'!Q17*0.9</f>
        <v>13410</v>
      </c>
      <c r="R17" s="42">
        <f>'C завтраками| Bed and breakfast'!R17*0.9</f>
        <v>14040</v>
      </c>
      <c r="S17" s="42">
        <f>'C завтраками| Bed and breakfast'!S17*0.9</f>
        <v>12780</v>
      </c>
      <c r="T17" s="42">
        <f>'C завтраками| Bed and breakfast'!T17*0.9</f>
        <v>12150</v>
      </c>
      <c r="U17" s="42">
        <f>'C завтраками| Bed and breakfast'!U17*0.9</f>
        <v>12780</v>
      </c>
      <c r="V17" s="42">
        <f>'C завтраками| Bed and breakfast'!V17*0.9</f>
        <v>12150</v>
      </c>
      <c r="W17" s="42">
        <f>'C завтраками| Bed and breakfast'!W17*0.9</f>
        <v>13410</v>
      </c>
      <c r="X17" s="42">
        <f>'C завтраками| Bed and breakfast'!X17*0.9</f>
        <v>13410</v>
      </c>
      <c r="Y17" s="42">
        <f>'C завтраками| Bed and breakfast'!Y17*0.9</f>
        <v>13410</v>
      </c>
      <c r="Z17" s="42">
        <f>'C завтраками| Bed and breakfast'!Z17*0.9</f>
        <v>12150</v>
      </c>
      <c r="AA17" s="42">
        <f>'C завтраками| Bed and breakfast'!AA17*0.9</f>
        <v>12330</v>
      </c>
      <c r="AB17" s="42">
        <f>'C завтраками| Bed and breakfast'!AB17*0.9</f>
        <v>13140</v>
      </c>
      <c r="AC17" s="42">
        <f>'C завтраками| Bed and breakfast'!AC17*0.9</f>
        <v>12330</v>
      </c>
      <c r="AD17" s="42">
        <f>'C завтраками| Bed and breakfast'!AD17*0.9</f>
        <v>13140</v>
      </c>
      <c r="AE17" s="42">
        <f>'C завтраками| Bed and breakfast'!AE17*0.9</f>
        <v>13950</v>
      </c>
      <c r="AF17" s="42">
        <f>'C завтраками| Bed and breakfast'!AF17*0.9</f>
        <v>14760</v>
      </c>
      <c r="AG17" s="42">
        <f>'C завтраками| Bed and breakfast'!AG17*0.9</f>
        <v>17640</v>
      </c>
      <c r="AH17" s="42">
        <f>'C завтраками| Bed and breakfast'!AH17*0.9</f>
        <v>20520</v>
      </c>
      <c r="AI17" s="42">
        <f>'C завтраками| Bed and breakfast'!AI17*0.9</f>
        <v>21960</v>
      </c>
      <c r="AJ17" s="42">
        <f>'C завтраками| Bed and breakfast'!AJ17*0.9</f>
        <v>26550</v>
      </c>
    </row>
    <row r="18" spans="1:3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s="53" customFormat="1" x14ac:dyDescent="0.2">
      <c r="A19" s="88">
        <f>A7</f>
        <v>1</v>
      </c>
      <c r="B19" s="42">
        <f>'C завтраками| Bed and breakfast'!B19*0.9</f>
        <v>35640</v>
      </c>
      <c r="C19" s="42">
        <f>'C завтраками| Bed and breakfast'!C19*0.9</f>
        <v>31140</v>
      </c>
      <c r="D19" s="42">
        <f>'C завтраками| Bed and breakfast'!D19*0.9</f>
        <v>31140</v>
      </c>
      <c r="E19" s="42">
        <f>'C завтраками| Bed and breakfast'!E19*0.9</f>
        <v>31140</v>
      </c>
      <c r="F19" s="42">
        <f>'C завтраками| Bed and breakfast'!F19*0.9</f>
        <v>31140</v>
      </c>
      <c r="G19" s="42">
        <f>'C завтраками| Bed and breakfast'!G19*0.9</f>
        <v>35640</v>
      </c>
      <c r="H19" s="42">
        <f>'C завтраками| Bed and breakfast'!H19*0.9</f>
        <v>31140</v>
      </c>
      <c r="I19" s="42">
        <f>'C завтраками| Bed and breakfast'!I19*0.9</f>
        <v>32940</v>
      </c>
      <c r="J19" s="42">
        <f>'C завтраками| Bed and breakfast'!J19*0.9</f>
        <v>32940</v>
      </c>
      <c r="K19" s="42">
        <f>'C завтраками| Bed and breakfast'!K19*0.9</f>
        <v>32940</v>
      </c>
      <c r="L19" s="42">
        <f>'C завтраками| Bed and breakfast'!L19*0.9</f>
        <v>32940</v>
      </c>
      <c r="M19" s="42">
        <f>'C завтраками| Bed and breakfast'!M19*0.9</f>
        <v>34740</v>
      </c>
      <c r="N19" s="42">
        <f>'C завтраками| Bed and breakfast'!N19*0.9</f>
        <v>29250</v>
      </c>
      <c r="O19" s="42">
        <f>'C завтраками| Bed and breakfast'!O19*0.9</f>
        <v>26910</v>
      </c>
      <c r="P19" s="42">
        <f>'C завтраками| Bed and breakfast'!P19*0.9</f>
        <v>27540</v>
      </c>
      <c r="Q19" s="42">
        <f>'C завтраками| Bed and breakfast'!Q19*0.9</f>
        <v>26910</v>
      </c>
      <c r="R19" s="42">
        <f>'C завтраками| Bed and breakfast'!R19*0.9</f>
        <v>27540</v>
      </c>
      <c r="S19" s="42">
        <f>'C завтраками| Bed and breakfast'!S19*0.9</f>
        <v>26280</v>
      </c>
      <c r="T19" s="42">
        <f>'C завтраками| Bed and breakfast'!T19*0.9</f>
        <v>25650</v>
      </c>
      <c r="U19" s="42">
        <f>'C завтраками| Bed and breakfast'!U19*0.9</f>
        <v>26280</v>
      </c>
      <c r="V19" s="42">
        <f>'C завтраками| Bed and breakfast'!V19*0.9</f>
        <v>25650</v>
      </c>
      <c r="W19" s="42">
        <f>'C завтраками| Bed and breakfast'!W19*0.9</f>
        <v>26910</v>
      </c>
      <c r="X19" s="42">
        <f>'C завтраками| Bed and breakfast'!X19*0.9</f>
        <v>26910</v>
      </c>
      <c r="Y19" s="42">
        <f>'C завтраками| Bed and breakfast'!Y19*0.9</f>
        <v>26910</v>
      </c>
      <c r="Z19" s="42">
        <f>'C завтраками| Bed and breakfast'!Z19*0.9</f>
        <v>25650</v>
      </c>
      <c r="AA19" s="42">
        <f>'C завтраками| Bed and breakfast'!AA19*0.9</f>
        <v>30330</v>
      </c>
      <c r="AB19" s="42">
        <f>'C завтраками| Bed and breakfast'!AB19*0.9</f>
        <v>31140</v>
      </c>
      <c r="AC19" s="42">
        <f>'C завтраками| Bed and breakfast'!AC19*0.9</f>
        <v>30330</v>
      </c>
      <c r="AD19" s="42">
        <f>'C завтраками| Bed and breakfast'!AD19*0.9</f>
        <v>31140</v>
      </c>
      <c r="AE19" s="42">
        <f>'C завтраками| Bed and breakfast'!AE19*0.9</f>
        <v>31950</v>
      </c>
      <c r="AF19" s="42">
        <f>'C завтраками| Bed and breakfast'!AF19*0.9</f>
        <v>32760</v>
      </c>
      <c r="AG19" s="42">
        <f>'C завтраками| Bed and breakfast'!AG19*0.9</f>
        <v>35640</v>
      </c>
      <c r="AH19" s="42">
        <f>'C завтраками| Bed and breakfast'!AH19*0.9</f>
        <v>38520</v>
      </c>
      <c r="AI19" s="42">
        <f>'C завтраками| Bed and breakfast'!AI19*0.9</f>
        <v>39960</v>
      </c>
      <c r="AJ19" s="42">
        <f>'C завтраками| Bed and breakfast'!AJ19*0.9</f>
        <v>42750</v>
      </c>
    </row>
    <row r="20" spans="1:36" s="53" customFormat="1" x14ac:dyDescent="0.2">
      <c r="A20" s="88">
        <f>A8</f>
        <v>2</v>
      </c>
      <c r="B20" s="42">
        <f>'C завтраками| Bed and breakfast'!B20*0.9</f>
        <v>36990</v>
      </c>
      <c r="C20" s="42">
        <f>'C завтраками| Bed and breakfast'!C20*0.9</f>
        <v>32490</v>
      </c>
      <c r="D20" s="42">
        <f>'C завтраками| Bed and breakfast'!D20*0.9</f>
        <v>32490</v>
      </c>
      <c r="E20" s="42">
        <f>'C завтраками| Bed and breakfast'!E20*0.9</f>
        <v>32490</v>
      </c>
      <c r="F20" s="42">
        <f>'C завтраками| Bed and breakfast'!F20*0.9</f>
        <v>32490</v>
      </c>
      <c r="G20" s="42">
        <f>'C завтраками| Bed and breakfast'!G20*0.9</f>
        <v>36990</v>
      </c>
      <c r="H20" s="42">
        <f>'C завтраками| Bed and breakfast'!H20*0.9</f>
        <v>32490</v>
      </c>
      <c r="I20" s="42">
        <f>'C завтраками| Bed and breakfast'!I20*0.9</f>
        <v>34290</v>
      </c>
      <c r="J20" s="42">
        <f>'C завтраками| Bed and breakfast'!J20*0.9</f>
        <v>34290</v>
      </c>
      <c r="K20" s="42">
        <f>'C завтраками| Bed and breakfast'!K20*0.9</f>
        <v>34290</v>
      </c>
      <c r="L20" s="42">
        <f>'C завтраками| Bed and breakfast'!L20*0.9</f>
        <v>34290</v>
      </c>
      <c r="M20" s="42">
        <f>'C завтраками| Bed and breakfast'!M20*0.9</f>
        <v>36090</v>
      </c>
      <c r="N20" s="42">
        <f>'C завтраками| Bed and breakfast'!N20*0.9</f>
        <v>30600</v>
      </c>
      <c r="O20" s="42">
        <f>'C завтраками| Bed and breakfast'!O20*0.9</f>
        <v>28260</v>
      </c>
      <c r="P20" s="42">
        <f>'C завтраками| Bed and breakfast'!P20*0.9</f>
        <v>28890</v>
      </c>
      <c r="Q20" s="42">
        <f>'C завтраками| Bed and breakfast'!Q20*0.9</f>
        <v>28260</v>
      </c>
      <c r="R20" s="42">
        <f>'C завтраками| Bed and breakfast'!R20*0.9</f>
        <v>28890</v>
      </c>
      <c r="S20" s="42">
        <f>'C завтраками| Bed and breakfast'!S20*0.9</f>
        <v>27630</v>
      </c>
      <c r="T20" s="42">
        <f>'C завтраками| Bed and breakfast'!T20*0.9</f>
        <v>27000</v>
      </c>
      <c r="U20" s="42">
        <f>'C завтраками| Bed and breakfast'!U20*0.9</f>
        <v>27630</v>
      </c>
      <c r="V20" s="42">
        <f>'C завтраками| Bed and breakfast'!V20*0.9</f>
        <v>27000</v>
      </c>
      <c r="W20" s="42">
        <f>'C завтраками| Bed and breakfast'!W20*0.9</f>
        <v>28260</v>
      </c>
      <c r="X20" s="42">
        <f>'C завтраками| Bed and breakfast'!X20*0.9</f>
        <v>28260</v>
      </c>
      <c r="Y20" s="42">
        <f>'C завтраками| Bed and breakfast'!Y20*0.9</f>
        <v>28260</v>
      </c>
      <c r="Z20" s="42">
        <f>'C завтраками| Bed and breakfast'!Z20*0.9</f>
        <v>27000</v>
      </c>
      <c r="AA20" s="42">
        <f>'C завтраками| Bed and breakfast'!AA20*0.9</f>
        <v>31680</v>
      </c>
      <c r="AB20" s="42">
        <f>'C завтраками| Bed and breakfast'!AB20*0.9</f>
        <v>32490</v>
      </c>
      <c r="AC20" s="42">
        <f>'C завтраками| Bed and breakfast'!AC20*0.9</f>
        <v>31680</v>
      </c>
      <c r="AD20" s="42">
        <f>'C завтраками| Bed and breakfast'!AD20*0.9</f>
        <v>32490</v>
      </c>
      <c r="AE20" s="42">
        <f>'C завтраками| Bed and breakfast'!AE20*0.9</f>
        <v>33300</v>
      </c>
      <c r="AF20" s="42">
        <f>'C завтраками| Bed and breakfast'!AF20*0.9</f>
        <v>34110</v>
      </c>
      <c r="AG20" s="42">
        <f>'C завтраками| Bed and breakfast'!AG20*0.9</f>
        <v>36990</v>
      </c>
      <c r="AH20" s="42">
        <f>'C завтраками| Bed and breakfast'!AH20*0.9</f>
        <v>39870</v>
      </c>
      <c r="AI20" s="42">
        <f>'C завтраками| Bed and breakfast'!AI20*0.9</f>
        <v>41310</v>
      </c>
      <c r="AJ20" s="42">
        <f>'C завтраками| Bed and breakfast'!AJ20*0.9</f>
        <v>44550</v>
      </c>
    </row>
    <row r="21" spans="1:3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s="53" customFormat="1" x14ac:dyDescent="0.2">
      <c r="A22" s="88" t="s">
        <v>88</v>
      </c>
      <c r="B22" s="42">
        <f>'C завтраками| Bed and breakfast'!B22*0.9</f>
        <v>59490</v>
      </c>
      <c r="C22" s="42">
        <f>'C завтраками| Bed and breakfast'!C22*0.9</f>
        <v>54990</v>
      </c>
      <c r="D22" s="42">
        <f>'C завтраками| Bed and breakfast'!D22*0.9</f>
        <v>54990</v>
      </c>
      <c r="E22" s="42">
        <f>'C завтраками| Bed and breakfast'!E22*0.9</f>
        <v>54990</v>
      </c>
      <c r="F22" s="42">
        <f>'C завтраками| Bed and breakfast'!F22*0.9</f>
        <v>54990</v>
      </c>
      <c r="G22" s="42">
        <f>'C завтраками| Bed and breakfast'!G22*0.9</f>
        <v>59490</v>
      </c>
      <c r="H22" s="42">
        <f>'C завтраками| Bed and breakfast'!H22*0.9</f>
        <v>54990</v>
      </c>
      <c r="I22" s="42">
        <f>'C завтраками| Bed and breakfast'!I22*0.9</f>
        <v>56790</v>
      </c>
      <c r="J22" s="42">
        <f>'C завтраками| Bed and breakfast'!J22*0.9</f>
        <v>56790</v>
      </c>
      <c r="K22" s="42">
        <f>'C завтраками| Bed and breakfast'!K22*0.9</f>
        <v>56790</v>
      </c>
      <c r="L22" s="42">
        <f>'C завтраками| Bed and breakfast'!L22*0.9</f>
        <v>56790</v>
      </c>
      <c r="M22" s="42">
        <f>'C завтраками| Bed and breakfast'!M22*0.9</f>
        <v>58590</v>
      </c>
      <c r="N22" s="42">
        <f>'C завтраками| Bed and breakfast'!N22*0.9</f>
        <v>53100</v>
      </c>
      <c r="O22" s="42">
        <f>'C завтраками| Bed and breakfast'!O22*0.9</f>
        <v>50760</v>
      </c>
      <c r="P22" s="42">
        <f>'C завтраками| Bed and breakfast'!P22*0.9</f>
        <v>51390</v>
      </c>
      <c r="Q22" s="42">
        <f>'C завтраками| Bed and breakfast'!Q22*0.9</f>
        <v>50760</v>
      </c>
      <c r="R22" s="42">
        <f>'C завтраками| Bed and breakfast'!R22*0.9</f>
        <v>51390</v>
      </c>
      <c r="S22" s="42">
        <f>'C завтраками| Bed and breakfast'!S22*0.9</f>
        <v>50130</v>
      </c>
      <c r="T22" s="42">
        <f>'C завтраками| Bed and breakfast'!T22*0.9</f>
        <v>49500</v>
      </c>
      <c r="U22" s="42">
        <f>'C завтраками| Bed and breakfast'!U22*0.9</f>
        <v>50130</v>
      </c>
      <c r="V22" s="42">
        <f>'C завтраками| Bed and breakfast'!V22*0.9</f>
        <v>49500</v>
      </c>
      <c r="W22" s="42">
        <f>'C завтраками| Bed and breakfast'!W22*0.9</f>
        <v>50760</v>
      </c>
      <c r="X22" s="42">
        <f>'C завтраками| Bed and breakfast'!X22*0.9</f>
        <v>50760</v>
      </c>
      <c r="Y22" s="42">
        <f>'C завтраками| Bed and breakfast'!Y22*0.9</f>
        <v>50760</v>
      </c>
      <c r="Z22" s="42">
        <f>'C завтраками| Bed and breakfast'!Z22*0.9</f>
        <v>49500</v>
      </c>
      <c r="AA22" s="42">
        <f>'C завтраками| Bed and breakfast'!AA22*0.9</f>
        <v>63180</v>
      </c>
      <c r="AB22" s="42">
        <f>'C завтраками| Bed and breakfast'!AB22*0.9</f>
        <v>63990</v>
      </c>
      <c r="AC22" s="42">
        <f>'C завтраками| Bed and breakfast'!AC22*0.9</f>
        <v>63180</v>
      </c>
      <c r="AD22" s="42">
        <f>'C завтраками| Bed and breakfast'!AD22*0.9</f>
        <v>63990</v>
      </c>
      <c r="AE22" s="42">
        <f>'C завтраками| Bed and breakfast'!AE22*0.9</f>
        <v>64800</v>
      </c>
      <c r="AF22" s="42">
        <f>'C завтраками| Bed and breakfast'!AF22*0.9</f>
        <v>65610</v>
      </c>
      <c r="AG22" s="42">
        <f>'C завтраками| Bed and breakfast'!AG22*0.9</f>
        <v>68490</v>
      </c>
      <c r="AH22" s="42">
        <f>'C завтраками| Bed and breakfast'!AH22*0.9</f>
        <v>71370</v>
      </c>
      <c r="AI22" s="42">
        <f>'C завтраками| Bed and breakfast'!AI22*0.9</f>
        <v>72810</v>
      </c>
      <c r="AJ22" s="42">
        <f>'C завтраками| Bed and breakfast'!AJ22*0.9</f>
        <v>94050</v>
      </c>
    </row>
    <row r="23" spans="1:3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row>
    <row r="24" spans="1:36" ht="18" customHeight="1" x14ac:dyDescent="0.2">
      <c r="A24" s="111" t="s">
        <v>100</v>
      </c>
      <c r="B24" s="138">
        <f t="shared" ref="B24" si="0">B4</f>
        <v>45574</v>
      </c>
      <c r="C24" s="138">
        <f t="shared" ref="C24:AJ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c r="AA24" s="138">
        <f t="shared" si="1"/>
        <v>45627</v>
      </c>
      <c r="AB24" s="138">
        <f t="shared" si="1"/>
        <v>45633</v>
      </c>
      <c r="AC24" s="138">
        <f t="shared" si="1"/>
        <v>45634</v>
      </c>
      <c r="AD24" s="138">
        <f t="shared" si="1"/>
        <v>45639</v>
      </c>
      <c r="AE24" s="138">
        <f t="shared" si="1"/>
        <v>45642</v>
      </c>
      <c r="AF24" s="138">
        <f t="shared" si="1"/>
        <v>45647</v>
      </c>
      <c r="AG24" s="138">
        <f t="shared" si="1"/>
        <v>45650</v>
      </c>
      <c r="AH24" s="138">
        <f t="shared" si="1"/>
        <v>45653</v>
      </c>
      <c r="AI24" s="138">
        <f t="shared" si="1"/>
        <v>45654</v>
      </c>
      <c r="AJ24" s="138">
        <f t="shared" si="1"/>
        <v>45655</v>
      </c>
    </row>
    <row r="25" spans="1:36" ht="20.25" customHeight="1" x14ac:dyDescent="0.2">
      <c r="A25" s="90" t="s">
        <v>64</v>
      </c>
      <c r="B25" s="138">
        <f t="shared" ref="B25" si="2">B5</f>
        <v>45577</v>
      </c>
      <c r="C25" s="138">
        <f t="shared" ref="C25:AJ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c r="AA25" s="138">
        <f t="shared" si="3"/>
        <v>45632</v>
      </c>
      <c r="AB25" s="138">
        <f t="shared" si="3"/>
        <v>45633</v>
      </c>
      <c r="AC25" s="138">
        <f t="shared" si="3"/>
        <v>45638</v>
      </c>
      <c r="AD25" s="138">
        <f t="shared" si="3"/>
        <v>45641</v>
      </c>
      <c r="AE25" s="138">
        <f t="shared" si="3"/>
        <v>45646</v>
      </c>
      <c r="AF25" s="138">
        <f t="shared" si="3"/>
        <v>45649</v>
      </c>
      <c r="AG25" s="138">
        <f t="shared" si="3"/>
        <v>45652</v>
      </c>
      <c r="AH25" s="138">
        <f t="shared" si="3"/>
        <v>45653</v>
      </c>
      <c r="AI25" s="138">
        <f t="shared" si="3"/>
        <v>45654</v>
      </c>
      <c r="AJ25" s="138">
        <f t="shared" si="3"/>
        <v>45655</v>
      </c>
    </row>
    <row r="26" spans="1:3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1:36" s="50" customFormat="1" x14ac:dyDescent="0.2">
      <c r="A27" s="88">
        <v>1</v>
      </c>
      <c r="B27" s="94">
        <f t="shared" ref="B27" si="4">ROUNDUP(B7*0.87,)</f>
        <v>15347</v>
      </c>
      <c r="C27" s="94">
        <f t="shared" ref="C27:AJ27" si="5">ROUNDUP(C7*0.87,)</f>
        <v>11432</v>
      </c>
      <c r="D27" s="94">
        <f t="shared" si="5"/>
        <v>11432</v>
      </c>
      <c r="E27" s="94">
        <f t="shared" si="5"/>
        <v>11432</v>
      </c>
      <c r="F27" s="94">
        <f t="shared" si="5"/>
        <v>11432</v>
      </c>
      <c r="G27" s="94">
        <f t="shared" si="5"/>
        <v>15347</v>
      </c>
      <c r="H27" s="94">
        <f t="shared" si="5"/>
        <v>11432</v>
      </c>
      <c r="I27" s="94">
        <f t="shared" si="5"/>
        <v>12998</v>
      </c>
      <c r="J27" s="94">
        <f t="shared" si="5"/>
        <v>12998</v>
      </c>
      <c r="K27" s="94">
        <f t="shared" si="5"/>
        <v>12998</v>
      </c>
      <c r="L27" s="94">
        <f t="shared" si="5"/>
        <v>12998</v>
      </c>
      <c r="M27" s="94">
        <f t="shared" si="5"/>
        <v>14564</v>
      </c>
      <c r="N27" s="94">
        <f t="shared" si="5"/>
        <v>9788</v>
      </c>
      <c r="O27" s="94">
        <f t="shared" si="5"/>
        <v>7752</v>
      </c>
      <c r="P27" s="94">
        <f t="shared" si="5"/>
        <v>8300</v>
      </c>
      <c r="Q27" s="94">
        <f t="shared" si="5"/>
        <v>7752</v>
      </c>
      <c r="R27" s="94">
        <f t="shared" si="5"/>
        <v>8300</v>
      </c>
      <c r="S27" s="94">
        <f t="shared" si="5"/>
        <v>7204</v>
      </c>
      <c r="T27" s="94">
        <f t="shared" si="5"/>
        <v>6656</v>
      </c>
      <c r="U27" s="94">
        <f t="shared" si="5"/>
        <v>7204</v>
      </c>
      <c r="V27" s="94">
        <f t="shared" si="5"/>
        <v>6656</v>
      </c>
      <c r="W27" s="94">
        <f t="shared" si="5"/>
        <v>7752</v>
      </c>
      <c r="X27" s="94">
        <f t="shared" si="5"/>
        <v>7752</v>
      </c>
      <c r="Y27" s="94">
        <f t="shared" si="5"/>
        <v>7752</v>
      </c>
      <c r="Z27" s="94">
        <f t="shared" si="5"/>
        <v>6656</v>
      </c>
      <c r="AA27" s="94">
        <f t="shared" si="5"/>
        <v>6813</v>
      </c>
      <c r="AB27" s="94">
        <f t="shared" si="5"/>
        <v>7517</v>
      </c>
      <c r="AC27" s="94">
        <f t="shared" si="5"/>
        <v>6813</v>
      </c>
      <c r="AD27" s="94">
        <f t="shared" si="5"/>
        <v>7517</v>
      </c>
      <c r="AE27" s="94">
        <f t="shared" si="5"/>
        <v>8222</v>
      </c>
      <c r="AF27" s="94">
        <f t="shared" si="5"/>
        <v>8927</v>
      </c>
      <c r="AG27" s="94">
        <f t="shared" si="5"/>
        <v>11432</v>
      </c>
      <c r="AH27" s="94">
        <f t="shared" si="5"/>
        <v>13938</v>
      </c>
      <c r="AI27" s="94">
        <f t="shared" si="5"/>
        <v>15191</v>
      </c>
      <c r="AJ27" s="94">
        <f t="shared" si="5"/>
        <v>17618</v>
      </c>
    </row>
    <row r="28" spans="1:36" s="50" customFormat="1" x14ac:dyDescent="0.2">
      <c r="A28" s="88">
        <v>2</v>
      </c>
      <c r="B28" s="94">
        <f t="shared" ref="B28" si="6">ROUNDUP(B8*0.87,)</f>
        <v>16522</v>
      </c>
      <c r="C28" s="94">
        <f t="shared" ref="C28:AJ28" si="7">ROUNDUP(C8*0.87,)</f>
        <v>12607</v>
      </c>
      <c r="D28" s="94">
        <f t="shared" si="7"/>
        <v>12607</v>
      </c>
      <c r="E28" s="94">
        <f t="shared" si="7"/>
        <v>12607</v>
      </c>
      <c r="F28" s="94">
        <f t="shared" si="7"/>
        <v>12607</v>
      </c>
      <c r="G28" s="94">
        <f t="shared" si="7"/>
        <v>16522</v>
      </c>
      <c r="H28" s="94">
        <f t="shared" si="7"/>
        <v>12607</v>
      </c>
      <c r="I28" s="94">
        <f t="shared" si="7"/>
        <v>14173</v>
      </c>
      <c r="J28" s="94">
        <f t="shared" si="7"/>
        <v>14173</v>
      </c>
      <c r="K28" s="94">
        <f t="shared" si="7"/>
        <v>14173</v>
      </c>
      <c r="L28" s="94">
        <f t="shared" si="7"/>
        <v>14173</v>
      </c>
      <c r="M28" s="94">
        <f t="shared" si="7"/>
        <v>15739</v>
      </c>
      <c r="N28" s="94">
        <f t="shared" si="7"/>
        <v>10962</v>
      </c>
      <c r="O28" s="94">
        <f t="shared" si="7"/>
        <v>8927</v>
      </c>
      <c r="P28" s="94">
        <f t="shared" si="7"/>
        <v>9475</v>
      </c>
      <c r="Q28" s="94">
        <f t="shared" si="7"/>
        <v>8927</v>
      </c>
      <c r="R28" s="94">
        <f t="shared" si="7"/>
        <v>9475</v>
      </c>
      <c r="S28" s="94">
        <f t="shared" si="7"/>
        <v>8379</v>
      </c>
      <c r="T28" s="94">
        <f t="shared" si="7"/>
        <v>7830</v>
      </c>
      <c r="U28" s="94">
        <f t="shared" si="7"/>
        <v>8379</v>
      </c>
      <c r="V28" s="94">
        <f t="shared" si="7"/>
        <v>7830</v>
      </c>
      <c r="W28" s="94">
        <f t="shared" si="7"/>
        <v>8927</v>
      </c>
      <c r="X28" s="94">
        <f t="shared" si="7"/>
        <v>8927</v>
      </c>
      <c r="Y28" s="94">
        <f t="shared" si="7"/>
        <v>8927</v>
      </c>
      <c r="Z28" s="94">
        <f t="shared" si="7"/>
        <v>7830</v>
      </c>
      <c r="AA28" s="94">
        <f t="shared" si="7"/>
        <v>7987</v>
      </c>
      <c r="AB28" s="94">
        <f t="shared" si="7"/>
        <v>8692</v>
      </c>
      <c r="AC28" s="94">
        <f t="shared" si="7"/>
        <v>7987</v>
      </c>
      <c r="AD28" s="94">
        <f t="shared" si="7"/>
        <v>8692</v>
      </c>
      <c r="AE28" s="94">
        <f t="shared" si="7"/>
        <v>9396</v>
      </c>
      <c r="AF28" s="94">
        <f t="shared" si="7"/>
        <v>10101</v>
      </c>
      <c r="AG28" s="94">
        <f t="shared" si="7"/>
        <v>12607</v>
      </c>
      <c r="AH28" s="94">
        <f t="shared" si="7"/>
        <v>15112</v>
      </c>
      <c r="AI28" s="94">
        <f t="shared" si="7"/>
        <v>16365</v>
      </c>
      <c r="AJ28" s="94">
        <f t="shared" si="7"/>
        <v>19184</v>
      </c>
    </row>
    <row r="29" spans="1:3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1:36" s="50" customFormat="1" x14ac:dyDescent="0.2">
      <c r="A30" s="187">
        <v>1</v>
      </c>
      <c r="B30" s="94">
        <f t="shared" ref="B30" si="8">ROUNDUP(B10*0.87,)</f>
        <v>16130</v>
      </c>
      <c r="C30" s="94">
        <f t="shared" ref="C30:AJ30" si="9">ROUNDUP(C10*0.87,)</f>
        <v>12215</v>
      </c>
      <c r="D30" s="94">
        <f t="shared" si="9"/>
        <v>12215</v>
      </c>
      <c r="E30" s="94">
        <f t="shared" si="9"/>
        <v>12215</v>
      </c>
      <c r="F30" s="94">
        <f t="shared" si="9"/>
        <v>12215</v>
      </c>
      <c r="G30" s="94">
        <f t="shared" si="9"/>
        <v>16130</v>
      </c>
      <c r="H30" s="94">
        <f t="shared" si="9"/>
        <v>12215</v>
      </c>
      <c r="I30" s="94">
        <f t="shared" si="9"/>
        <v>13781</v>
      </c>
      <c r="J30" s="94">
        <f t="shared" si="9"/>
        <v>13781</v>
      </c>
      <c r="K30" s="94">
        <f t="shared" si="9"/>
        <v>13781</v>
      </c>
      <c r="L30" s="94">
        <f t="shared" si="9"/>
        <v>13781</v>
      </c>
      <c r="M30" s="94">
        <f t="shared" si="9"/>
        <v>15347</v>
      </c>
      <c r="N30" s="94">
        <f t="shared" si="9"/>
        <v>10571</v>
      </c>
      <c r="O30" s="94">
        <f t="shared" si="9"/>
        <v>8535</v>
      </c>
      <c r="P30" s="94">
        <f t="shared" si="9"/>
        <v>9083</v>
      </c>
      <c r="Q30" s="94">
        <f t="shared" si="9"/>
        <v>8535</v>
      </c>
      <c r="R30" s="94">
        <f t="shared" si="9"/>
        <v>9083</v>
      </c>
      <c r="S30" s="94">
        <f t="shared" si="9"/>
        <v>7987</v>
      </c>
      <c r="T30" s="94">
        <f t="shared" si="9"/>
        <v>7439</v>
      </c>
      <c r="U30" s="94">
        <f t="shared" si="9"/>
        <v>7987</v>
      </c>
      <c r="V30" s="94">
        <f t="shared" si="9"/>
        <v>7439</v>
      </c>
      <c r="W30" s="94">
        <f t="shared" si="9"/>
        <v>8535</v>
      </c>
      <c r="X30" s="94">
        <f t="shared" si="9"/>
        <v>8535</v>
      </c>
      <c r="Y30" s="94">
        <f t="shared" si="9"/>
        <v>8535</v>
      </c>
      <c r="Z30" s="94">
        <f t="shared" si="9"/>
        <v>7439</v>
      </c>
      <c r="AA30" s="94">
        <f t="shared" si="9"/>
        <v>7596</v>
      </c>
      <c r="AB30" s="94">
        <f t="shared" si="9"/>
        <v>8300</v>
      </c>
      <c r="AC30" s="94">
        <f t="shared" si="9"/>
        <v>7596</v>
      </c>
      <c r="AD30" s="94">
        <f t="shared" si="9"/>
        <v>8300</v>
      </c>
      <c r="AE30" s="94">
        <f t="shared" si="9"/>
        <v>9005</v>
      </c>
      <c r="AF30" s="94">
        <f t="shared" si="9"/>
        <v>9710</v>
      </c>
      <c r="AG30" s="94">
        <f t="shared" si="9"/>
        <v>12215</v>
      </c>
      <c r="AH30" s="94">
        <f t="shared" si="9"/>
        <v>14721</v>
      </c>
      <c r="AI30" s="94">
        <f t="shared" si="9"/>
        <v>15974</v>
      </c>
      <c r="AJ30" s="94">
        <f t="shared" si="9"/>
        <v>19184</v>
      </c>
    </row>
    <row r="31" spans="1:36" s="50" customFormat="1" x14ac:dyDescent="0.2">
      <c r="A31" s="187">
        <v>2</v>
      </c>
      <c r="B31" s="94">
        <f t="shared" ref="B31" si="10">ROUNDUP(B11*0.87,)</f>
        <v>17305</v>
      </c>
      <c r="C31" s="94">
        <f t="shared" ref="C31:AJ31" si="11">ROUNDUP(C11*0.87,)</f>
        <v>13390</v>
      </c>
      <c r="D31" s="94">
        <f t="shared" si="11"/>
        <v>13390</v>
      </c>
      <c r="E31" s="94">
        <f t="shared" si="11"/>
        <v>13390</v>
      </c>
      <c r="F31" s="94">
        <f t="shared" si="11"/>
        <v>13390</v>
      </c>
      <c r="G31" s="94">
        <f t="shared" si="11"/>
        <v>17305</v>
      </c>
      <c r="H31" s="94">
        <f t="shared" si="11"/>
        <v>13390</v>
      </c>
      <c r="I31" s="94">
        <f t="shared" si="11"/>
        <v>14956</v>
      </c>
      <c r="J31" s="94">
        <f t="shared" si="11"/>
        <v>14956</v>
      </c>
      <c r="K31" s="94">
        <f t="shared" si="11"/>
        <v>14956</v>
      </c>
      <c r="L31" s="94">
        <f t="shared" si="11"/>
        <v>14956</v>
      </c>
      <c r="M31" s="94">
        <f t="shared" si="11"/>
        <v>16522</v>
      </c>
      <c r="N31" s="94">
        <f t="shared" si="11"/>
        <v>11745</v>
      </c>
      <c r="O31" s="94">
        <f t="shared" si="11"/>
        <v>9710</v>
      </c>
      <c r="P31" s="94">
        <f t="shared" si="11"/>
        <v>10258</v>
      </c>
      <c r="Q31" s="94">
        <f t="shared" si="11"/>
        <v>9710</v>
      </c>
      <c r="R31" s="94">
        <f t="shared" si="11"/>
        <v>10258</v>
      </c>
      <c r="S31" s="94">
        <f t="shared" si="11"/>
        <v>9162</v>
      </c>
      <c r="T31" s="94">
        <f t="shared" si="11"/>
        <v>8613</v>
      </c>
      <c r="U31" s="94">
        <f t="shared" si="11"/>
        <v>9162</v>
      </c>
      <c r="V31" s="94">
        <f t="shared" si="11"/>
        <v>8613</v>
      </c>
      <c r="W31" s="94">
        <f t="shared" si="11"/>
        <v>9710</v>
      </c>
      <c r="X31" s="94">
        <f t="shared" si="11"/>
        <v>9710</v>
      </c>
      <c r="Y31" s="94">
        <f t="shared" si="11"/>
        <v>9710</v>
      </c>
      <c r="Z31" s="94">
        <f t="shared" si="11"/>
        <v>8613</v>
      </c>
      <c r="AA31" s="94">
        <f t="shared" si="11"/>
        <v>8770</v>
      </c>
      <c r="AB31" s="94">
        <f t="shared" si="11"/>
        <v>9475</v>
      </c>
      <c r="AC31" s="94">
        <f t="shared" si="11"/>
        <v>8770</v>
      </c>
      <c r="AD31" s="94">
        <f t="shared" si="11"/>
        <v>9475</v>
      </c>
      <c r="AE31" s="94">
        <f t="shared" si="11"/>
        <v>10179</v>
      </c>
      <c r="AF31" s="94">
        <f t="shared" si="11"/>
        <v>10884</v>
      </c>
      <c r="AG31" s="94">
        <f t="shared" si="11"/>
        <v>13390</v>
      </c>
      <c r="AH31" s="94">
        <f t="shared" si="11"/>
        <v>15895</v>
      </c>
      <c r="AI31" s="94">
        <f t="shared" si="11"/>
        <v>17148</v>
      </c>
      <c r="AJ31" s="94">
        <f t="shared" si="11"/>
        <v>20750</v>
      </c>
    </row>
    <row r="32" spans="1:3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s="50" customFormat="1" x14ac:dyDescent="0.2">
      <c r="A33" s="88">
        <f>A27</f>
        <v>1</v>
      </c>
      <c r="B33" s="94">
        <f t="shared" ref="B33" si="12">ROUNDUP(B13*0.87,)</f>
        <v>16913</v>
      </c>
      <c r="C33" s="94">
        <f t="shared" ref="C33:AJ33" si="13">ROUNDUP(C13*0.87,)</f>
        <v>12998</v>
      </c>
      <c r="D33" s="94">
        <f t="shared" si="13"/>
        <v>12998</v>
      </c>
      <c r="E33" s="94">
        <f t="shared" si="13"/>
        <v>12998</v>
      </c>
      <c r="F33" s="94">
        <f t="shared" si="13"/>
        <v>12998</v>
      </c>
      <c r="G33" s="94">
        <f t="shared" si="13"/>
        <v>16913</v>
      </c>
      <c r="H33" s="94">
        <f t="shared" si="13"/>
        <v>12998</v>
      </c>
      <c r="I33" s="94">
        <f t="shared" si="13"/>
        <v>14564</v>
      </c>
      <c r="J33" s="94">
        <f t="shared" si="13"/>
        <v>14564</v>
      </c>
      <c r="K33" s="94">
        <f t="shared" si="13"/>
        <v>14564</v>
      </c>
      <c r="L33" s="94">
        <f t="shared" si="13"/>
        <v>14564</v>
      </c>
      <c r="M33" s="94">
        <f t="shared" si="13"/>
        <v>16130</v>
      </c>
      <c r="N33" s="94">
        <f t="shared" si="13"/>
        <v>11354</v>
      </c>
      <c r="O33" s="94">
        <f t="shared" si="13"/>
        <v>9318</v>
      </c>
      <c r="P33" s="94">
        <f t="shared" si="13"/>
        <v>9866</v>
      </c>
      <c r="Q33" s="94">
        <f t="shared" si="13"/>
        <v>9318</v>
      </c>
      <c r="R33" s="94">
        <f t="shared" si="13"/>
        <v>9866</v>
      </c>
      <c r="S33" s="94">
        <f t="shared" si="13"/>
        <v>8770</v>
      </c>
      <c r="T33" s="94">
        <f t="shared" si="13"/>
        <v>8222</v>
      </c>
      <c r="U33" s="94">
        <f t="shared" si="13"/>
        <v>8770</v>
      </c>
      <c r="V33" s="94">
        <f t="shared" si="13"/>
        <v>8222</v>
      </c>
      <c r="W33" s="94">
        <f t="shared" si="13"/>
        <v>9318</v>
      </c>
      <c r="X33" s="94">
        <f t="shared" si="13"/>
        <v>9318</v>
      </c>
      <c r="Y33" s="94">
        <f t="shared" si="13"/>
        <v>9318</v>
      </c>
      <c r="Z33" s="94">
        <f t="shared" si="13"/>
        <v>8222</v>
      </c>
      <c r="AA33" s="94">
        <f t="shared" si="13"/>
        <v>8379</v>
      </c>
      <c r="AB33" s="94">
        <f t="shared" si="13"/>
        <v>9083</v>
      </c>
      <c r="AC33" s="94">
        <f t="shared" si="13"/>
        <v>8379</v>
      </c>
      <c r="AD33" s="94">
        <f t="shared" si="13"/>
        <v>9083</v>
      </c>
      <c r="AE33" s="94">
        <f t="shared" si="13"/>
        <v>9788</v>
      </c>
      <c r="AF33" s="94">
        <f t="shared" si="13"/>
        <v>10493</v>
      </c>
      <c r="AG33" s="94">
        <f t="shared" si="13"/>
        <v>12998</v>
      </c>
      <c r="AH33" s="94">
        <f t="shared" si="13"/>
        <v>15504</v>
      </c>
      <c r="AI33" s="94">
        <f t="shared" si="13"/>
        <v>16757</v>
      </c>
      <c r="AJ33" s="94">
        <f t="shared" si="13"/>
        <v>19967</v>
      </c>
    </row>
    <row r="34" spans="1:36" s="50" customFormat="1" x14ac:dyDescent="0.2">
      <c r="A34" s="88">
        <f>A28</f>
        <v>2</v>
      </c>
      <c r="B34" s="94">
        <f t="shared" ref="B34" si="14">ROUNDUP(B14*0.87,)</f>
        <v>18088</v>
      </c>
      <c r="C34" s="94">
        <f t="shared" ref="C34:AJ34" si="15">ROUNDUP(C14*0.87,)</f>
        <v>14173</v>
      </c>
      <c r="D34" s="94">
        <f t="shared" si="15"/>
        <v>14173</v>
      </c>
      <c r="E34" s="94">
        <f t="shared" si="15"/>
        <v>14173</v>
      </c>
      <c r="F34" s="94">
        <f t="shared" si="15"/>
        <v>14173</v>
      </c>
      <c r="G34" s="94">
        <f t="shared" si="15"/>
        <v>18088</v>
      </c>
      <c r="H34" s="94">
        <f t="shared" si="15"/>
        <v>14173</v>
      </c>
      <c r="I34" s="94">
        <f t="shared" si="15"/>
        <v>15739</v>
      </c>
      <c r="J34" s="94">
        <f t="shared" si="15"/>
        <v>15739</v>
      </c>
      <c r="K34" s="94">
        <f t="shared" si="15"/>
        <v>15739</v>
      </c>
      <c r="L34" s="94">
        <f t="shared" si="15"/>
        <v>15739</v>
      </c>
      <c r="M34" s="94">
        <f t="shared" si="15"/>
        <v>17305</v>
      </c>
      <c r="N34" s="94">
        <f t="shared" si="15"/>
        <v>12528</v>
      </c>
      <c r="O34" s="94">
        <f t="shared" si="15"/>
        <v>10493</v>
      </c>
      <c r="P34" s="94">
        <f t="shared" si="15"/>
        <v>11041</v>
      </c>
      <c r="Q34" s="94">
        <f t="shared" si="15"/>
        <v>10493</v>
      </c>
      <c r="R34" s="94">
        <f t="shared" si="15"/>
        <v>11041</v>
      </c>
      <c r="S34" s="94">
        <f t="shared" si="15"/>
        <v>9945</v>
      </c>
      <c r="T34" s="94">
        <f t="shared" si="15"/>
        <v>9396</v>
      </c>
      <c r="U34" s="94">
        <f t="shared" si="15"/>
        <v>9945</v>
      </c>
      <c r="V34" s="94">
        <f t="shared" si="15"/>
        <v>9396</v>
      </c>
      <c r="W34" s="94">
        <f t="shared" si="15"/>
        <v>10493</v>
      </c>
      <c r="X34" s="94">
        <f t="shared" si="15"/>
        <v>10493</v>
      </c>
      <c r="Y34" s="94">
        <f t="shared" si="15"/>
        <v>10493</v>
      </c>
      <c r="Z34" s="94">
        <f t="shared" si="15"/>
        <v>9396</v>
      </c>
      <c r="AA34" s="94">
        <f t="shared" si="15"/>
        <v>9553</v>
      </c>
      <c r="AB34" s="94">
        <f t="shared" si="15"/>
        <v>10258</v>
      </c>
      <c r="AC34" s="94">
        <f t="shared" si="15"/>
        <v>9553</v>
      </c>
      <c r="AD34" s="94">
        <f t="shared" si="15"/>
        <v>10258</v>
      </c>
      <c r="AE34" s="94">
        <f t="shared" si="15"/>
        <v>10962</v>
      </c>
      <c r="AF34" s="94">
        <f t="shared" si="15"/>
        <v>11667</v>
      </c>
      <c r="AG34" s="94">
        <f t="shared" si="15"/>
        <v>14173</v>
      </c>
      <c r="AH34" s="94">
        <f t="shared" si="15"/>
        <v>16678</v>
      </c>
      <c r="AI34" s="94">
        <f t="shared" si="15"/>
        <v>17931</v>
      </c>
      <c r="AJ34" s="94">
        <f t="shared" si="15"/>
        <v>21533</v>
      </c>
    </row>
    <row r="35" spans="1:3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row>
    <row r="36" spans="1:36" s="50" customFormat="1" x14ac:dyDescent="0.2">
      <c r="A36" s="88">
        <f>A27</f>
        <v>1</v>
      </c>
      <c r="B36" s="94">
        <f t="shared" ref="B36" si="16">ROUNDUP(B16*0.87,)</f>
        <v>18088</v>
      </c>
      <c r="C36" s="94">
        <f t="shared" ref="C36:AJ36" si="17">ROUNDUP(C16*0.87,)</f>
        <v>14173</v>
      </c>
      <c r="D36" s="94">
        <f t="shared" si="17"/>
        <v>14173</v>
      </c>
      <c r="E36" s="94">
        <f t="shared" si="17"/>
        <v>14173</v>
      </c>
      <c r="F36" s="94">
        <f t="shared" si="17"/>
        <v>14173</v>
      </c>
      <c r="G36" s="94">
        <f t="shared" si="17"/>
        <v>18088</v>
      </c>
      <c r="H36" s="94">
        <f t="shared" si="17"/>
        <v>14173</v>
      </c>
      <c r="I36" s="94">
        <f t="shared" si="17"/>
        <v>15739</v>
      </c>
      <c r="J36" s="94">
        <f t="shared" si="17"/>
        <v>15739</v>
      </c>
      <c r="K36" s="94">
        <f t="shared" si="17"/>
        <v>15739</v>
      </c>
      <c r="L36" s="94">
        <f t="shared" si="17"/>
        <v>15739</v>
      </c>
      <c r="M36" s="94">
        <f t="shared" si="17"/>
        <v>17305</v>
      </c>
      <c r="N36" s="94">
        <f t="shared" si="17"/>
        <v>12528</v>
      </c>
      <c r="O36" s="94">
        <f t="shared" si="17"/>
        <v>10493</v>
      </c>
      <c r="P36" s="94">
        <f t="shared" si="17"/>
        <v>11041</v>
      </c>
      <c r="Q36" s="94">
        <f t="shared" si="17"/>
        <v>10493</v>
      </c>
      <c r="R36" s="94">
        <f t="shared" si="17"/>
        <v>11041</v>
      </c>
      <c r="S36" s="94">
        <f t="shared" si="17"/>
        <v>9945</v>
      </c>
      <c r="T36" s="94">
        <f t="shared" si="17"/>
        <v>9396</v>
      </c>
      <c r="U36" s="94">
        <f t="shared" si="17"/>
        <v>9945</v>
      </c>
      <c r="V36" s="94">
        <f t="shared" si="17"/>
        <v>9396</v>
      </c>
      <c r="W36" s="94">
        <f t="shared" si="17"/>
        <v>10493</v>
      </c>
      <c r="X36" s="94">
        <f t="shared" si="17"/>
        <v>10493</v>
      </c>
      <c r="Y36" s="94">
        <f t="shared" si="17"/>
        <v>10493</v>
      </c>
      <c r="Z36" s="94">
        <f t="shared" si="17"/>
        <v>9396</v>
      </c>
      <c r="AA36" s="94">
        <f t="shared" si="17"/>
        <v>9553</v>
      </c>
      <c r="AB36" s="94">
        <f t="shared" si="17"/>
        <v>10258</v>
      </c>
      <c r="AC36" s="94">
        <f t="shared" si="17"/>
        <v>9553</v>
      </c>
      <c r="AD36" s="94">
        <f t="shared" si="17"/>
        <v>10258</v>
      </c>
      <c r="AE36" s="94">
        <f t="shared" si="17"/>
        <v>10962</v>
      </c>
      <c r="AF36" s="94">
        <f t="shared" si="17"/>
        <v>11667</v>
      </c>
      <c r="AG36" s="94">
        <f t="shared" si="17"/>
        <v>14173</v>
      </c>
      <c r="AH36" s="94">
        <f t="shared" si="17"/>
        <v>16678</v>
      </c>
      <c r="AI36" s="94">
        <f t="shared" si="17"/>
        <v>17931</v>
      </c>
      <c r="AJ36" s="94">
        <f t="shared" si="17"/>
        <v>21533</v>
      </c>
    </row>
    <row r="37" spans="1:36" s="50" customFormat="1" x14ac:dyDescent="0.2">
      <c r="A37" s="88">
        <f>A28</f>
        <v>2</v>
      </c>
      <c r="B37" s="94">
        <f t="shared" ref="B37" si="18">ROUNDUP(B17*0.87,)</f>
        <v>19262</v>
      </c>
      <c r="C37" s="94">
        <f t="shared" ref="C37:AJ37" si="19">ROUNDUP(C17*0.87,)</f>
        <v>15347</v>
      </c>
      <c r="D37" s="94">
        <f t="shared" si="19"/>
        <v>15347</v>
      </c>
      <c r="E37" s="94">
        <f t="shared" si="19"/>
        <v>15347</v>
      </c>
      <c r="F37" s="94">
        <f t="shared" si="19"/>
        <v>15347</v>
      </c>
      <c r="G37" s="94">
        <f t="shared" si="19"/>
        <v>19262</v>
      </c>
      <c r="H37" s="94">
        <f t="shared" si="19"/>
        <v>15347</v>
      </c>
      <c r="I37" s="94">
        <f t="shared" si="19"/>
        <v>16913</v>
      </c>
      <c r="J37" s="94">
        <f t="shared" si="19"/>
        <v>16913</v>
      </c>
      <c r="K37" s="94">
        <f t="shared" si="19"/>
        <v>16913</v>
      </c>
      <c r="L37" s="94">
        <f t="shared" si="19"/>
        <v>16913</v>
      </c>
      <c r="M37" s="94">
        <f t="shared" si="19"/>
        <v>18479</v>
      </c>
      <c r="N37" s="94">
        <f t="shared" si="19"/>
        <v>13703</v>
      </c>
      <c r="O37" s="94">
        <f t="shared" si="19"/>
        <v>11667</v>
      </c>
      <c r="P37" s="94">
        <f t="shared" si="19"/>
        <v>12215</v>
      </c>
      <c r="Q37" s="94">
        <f t="shared" si="19"/>
        <v>11667</v>
      </c>
      <c r="R37" s="94">
        <f t="shared" si="19"/>
        <v>12215</v>
      </c>
      <c r="S37" s="94">
        <f t="shared" si="19"/>
        <v>11119</v>
      </c>
      <c r="T37" s="94">
        <f t="shared" si="19"/>
        <v>10571</v>
      </c>
      <c r="U37" s="94">
        <f t="shared" si="19"/>
        <v>11119</v>
      </c>
      <c r="V37" s="94">
        <f t="shared" si="19"/>
        <v>10571</v>
      </c>
      <c r="W37" s="94">
        <f t="shared" si="19"/>
        <v>11667</v>
      </c>
      <c r="X37" s="94">
        <f t="shared" si="19"/>
        <v>11667</v>
      </c>
      <c r="Y37" s="94">
        <f t="shared" si="19"/>
        <v>11667</v>
      </c>
      <c r="Z37" s="94">
        <f t="shared" si="19"/>
        <v>10571</v>
      </c>
      <c r="AA37" s="94">
        <f t="shared" si="19"/>
        <v>10728</v>
      </c>
      <c r="AB37" s="94">
        <f t="shared" si="19"/>
        <v>11432</v>
      </c>
      <c r="AC37" s="94">
        <f t="shared" si="19"/>
        <v>10728</v>
      </c>
      <c r="AD37" s="94">
        <f t="shared" si="19"/>
        <v>11432</v>
      </c>
      <c r="AE37" s="94">
        <f t="shared" si="19"/>
        <v>12137</v>
      </c>
      <c r="AF37" s="94">
        <f t="shared" si="19"/>
        <v>12842</v>
      </c>
      <c r="AG37" s="94">
        <f t="shared" si="19"/>
        <v>15347</v>
      </c>
      <c r="AH37" s="94">
        <f t="shared" si="19"/>
        <v>17853</v>
      </c>
      <c r="AI37" s="94">
        <f t="shared" si="19"/>
        <v>19106</v>
      </c>
      <c r="AJ37" s="94">
        <f t="shared" si="19"/>
        <v>23099</v>
      </c>
    </row>
    <row r="38" spans="1:3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row>
    <row r="39" spans="1:36" s="50" customFormat="1" x14ac:dyDescent="0.2">
      <c r="A39" s="88">
        <f>A27</f>
        <v>1</v>
      </c>
      <c r="B39" s="94">
        <f t="shared" ref="B39" si="20">ROUNDUP(B19*0.87,)</f>
        <v>31007</v>
      </c>
      <c r="C39" s="94">
        <f t="shared" ref="C39:AJ39" si="21">ROUNDUP(C19*0.87,)</f>
        <v>27092</v>
      </c>
      <c r="D39" s="94">
        <f t="shared" si="21"/>
        <v>27092</v>
      </c>
      <c r="E39" s="94">
        <f t="shared" si="21"/>
        <v>27092</v>
      </c>
      <c r="F39" s="94">
        <f t="shared" si="21"/>
        <v>27092</v>
      </c>
      <c r="G39" s="94">
        <f t="shared" si="21"/>
        <v>31007</v>
      </c>
      <c r="H39" s="94">
        <f t="shared" si="21"/>
        <v>27092</v>
      </c>
      <c r="I39" s="94">
        <f t="shared" si="21"/>
        <v>28658</v>
      </c>
      <c r="J39" s="94">
        <f t="shared" si="21"/>
        <v>28658</v>
      </c>
      <c r="K39" s="94">
        <f t="shared" si="21"/>
        <v>28658</v>
      </c>
      <c r="L39" s="94">
        <f t="shared" si="21"/>
        <v>28658</v>
      </c>
      <c r="M39" s="94">
        <f t="shared" si="21"/>
        <v>30224</v>
      </c>
      <c r="N39" s="94">
        <f t="shared" si="21"/>
        <v>25448</v>
      </c>
      <c r="O39" s="94">
        <f t="shared" si="21"/>
        <v>23412</v>
      </c>
      <c r="P39" s="94">
        <f t="shared" si="21"/>
        <v>23960</v>
      </c>
      <c r="Q39" s="94">
        <f t="shared" si="21"/>
        <v>23412</v>
      </c>
      <c r="R39" s="94">
        <f t="shared" si="21"/>
        <v>23960</v>
      </c>
      <c r="S39" s="94">
        <f t="shared" si="21"/>
        <v>22864</v>
      </c>
      <c r="T39" s="94">
        <f t="shared" si="21"/>
        <v>22316</v>
      </c>
      <c r="U39" s="94">
        <f t="shared" si="21"/>
        <v>22864</v>
      </c>
      <c r="V39" s="94">
        <f t="shared" si="21"/>
        <v>22316</v>
      </c>
      <c r="W39" s="94">
        <f t="shared" si="21"/>
        <v>23412</v>
      </c>
      <c r="X39" s="94">
        <f t="shared" si="21"/>
        <v>23412</v>
      </c>
      <c r="Y39" s="94">
        <f t="shared" si="21"/>
        <v>23412</v>
      </c>
      <c r="Z39" s="94">
        <f t="shared" si="21"/>
        <v>22316</v>
      </c>
      <c r="AA39" s="94">
        <f t="shared" si="21"/>
        <v>26388</v>
      </c>
      <c r="AB39" s="94">
        <f t="shared" si="21"/>
        <v>27092</v>
      </c>
      <c r="AC39" s="94">
        <f t="shared" si="21"/>
        <v>26388</v>
      </c>
      <c r="AD39" s="94">
        <f t="shared" si="21"/>
        <v>27092</v>
      </c>
      <c r="AE39" s="94">
        <f t="shared" si="21"/>
        <v>27797</v>
      </c>
      <c r="AF39" s="94">
        <f t="shared" si="21"/>
        <v>28502</v>
      </c>
      <c r="AG39" s="94">
        <f t="shared" si="21"/>
        <v>31007</v>
      </c>
      <c r="AH39" s="94">
        <f t="shared" si="21"/>
        <v>33513</v>
      </c>
      <c r="AI39" s="94">
        <f t="shared" si="21"/>
        <v>34766</v>
      </c>
      <c r="AJ39" s="94">
        <f t="shared" si="21"/>
        <v>37193</v>
      </c>
    </row>
    <row r="40" spans="1:36" s="50" customFormat="1" x14ac:dyDescent="0.2">
      <c r="A40" s="88">
        <f>A28</f>
        <v>2</v>
      </c>
      <c r="B40" s="94">
        <f t="shared" ref="B40" si="22">ROUNDUP(B20*0.87,)</f>
        <v>32182</v>
      </c>
      <c r="C40" s="94">
        <f t="shared" ref="C40:AJ40" si="23">ROUNDUP(C20*0.87,)</f>
        <v>28267</v>
      </c>
      <c r="D40" s="94">
        <f t="shared" si="23"/>
        <v>28267</v>
      </c>
      <c r="E40" s="94">
        <f t="shared" si="23"/>
        <v>28267</v>
      </c>
      <c r="F40" s="94">
        <f t="shared" si="23"/>
        <v>28267</v>
      </c>
      <c r="G40" s="94">
        <f t="shared" si="23"/>
        <v>32182</v>
      </c>
      <c r="H40" s="94">
        <f t="shared" si="23"/>
        <v>28267</v>
      </c>
      <c r="I40" s="94">
        <f t="shared" si="23"/>
        <v>29833</v>
      </c>
      <c r="J40" s="94">
        <f t="shared" si="23"/>
        <v>29833</v>
      </c>
      <c r="K40" s="94">
        <f t="shared" si="23"/>
        <v>29833</v>
      </c>
      <c r="L40" s="94">
        <f t="shared" si="23"/>
        <v>29833</v>
      </c>
      <c r="M40" s="94">
        <f t="shared" si="23"/>
        <v>31399</v>
      </c>
      <c r="N40" s="94">
        <f t="shared" si="23"/>
        <v>26622</v>
      </c>
      <c r="O40" s="94">
        <f t="shared" si="23"/>
        <v>24587</v>
      </c>
      <c r="P40" s="94">
        <f t="shared" si="23"/>
        <v>25135</v>
      </c>
      <c r="Q40" s="94">
        <f t="shared" si="23"/>
        <v>24587</v>
      </c>
      <c r="R40" s="94">
        <f t="shared" si="23"/>
        <v>25135</v>
      </c>
      <c r="S40" s="94">
        <f t="shared" si="23"/>
        <v>24039</v>
      </c>
      <c r="T40" s="94">
        <f t="shared" si="23"/>
        <v>23490</v>
      </c>
      <c r="U40" s="94">
        <f t="shared" si="23"/>
        <v>24039</v>
      </c>
      <c r="V40" s="94">
        <f t="shared" si="23"/>
        <v>23490</v>
      </c>
      <c r="W40" s="94">
        <f t="shared" si="23"/>
        <v>24587</v>
      </c>
      <c r="X40" s="94">
        <f t="shared" si="23"/>
        <v>24587</v>
      </c>
      <c r="Y40" s="94">
        <f t="shared" si="23"/>
        <v>24587</v>
      </c>
      <c r="Z40" s="94">
        <f t="shared" si="23"/>
        <v>23490</v>
      </c>
      <c r="AA40" s="94">
        <f t="shared" si="23"/>
        <v>27562</v>
      </c>
      <c r="AB40" s="94">
        <f t="shared" si="23"/>
        <v>28267</v>
      </c>
      <c r="AC40" s="94">
        <f t="shared" si="23"/>
        <v>27562</v>
      </c>
      <c r="AD40" s="94">
        <f t="shared" si="23"/>
        <v>28267</v>
      </c>
      <c r="AE40" s="94">
        <f t="shared" si="23"/>
        <v>28971</v>
      </c>
      <c r="AF40" s="94">
        <f t="shared" si="23"/>
        <v>29676</v>
      </c>
      <c r="AG40" s="94">
        <f t="shared" si="23"/>
        <v>32182</v>
      </c>
      <c r="AH40" s="94">
        <f t="shared" si="23"/>
        <v>34687</v>
      </c>
      <c r="AI40" s="94">
        <f t="shared" si="23"/>
        <v>35940</v>
      </c>
      <c r="AJ40" s="94">
        <f t="shared" si="23"/>
        <v>38759</v>
      </c>
    </row>
    <row r="41" spans="1:3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row>
    <row r="42" spans="1:36" s="50" customFormat="1" x14ac:dyDescent="0.2">
      <c r="A42" s="88" t="s">
        <v>88</v>
      </c>
      <c r="B42" s="94">
        <f t="shared" ref="B42" si="24">ROUNDUP(B22*0.87,)</f>
        <v>51757</v>
      </c>
      <c r="C42" s="94">
        <f t="shared" ref="C42:AJ42" si="25">ROUNDUP(C22*0.87,)</f>
        <v>47842</v>
      </c>
      <c r="D42" s="94">
        <f t="shared" si="25"/>
        <v>47842</v>
      </c>
      <c r="E42" s="94">
        <f t="shared" si="25"/>
        <v>47842</v>
      </c>
      <c r="F42" s="94">
        <f t="shared" si="25"/>
        <v>47842</v>
      </c>
      <c r="G42" s="94">
        <f t="shared" si="25"/>
        <v>51757</v>
      </c>
      <c r="H42" s="94">
        <f t="shared" si="25"/>
        <v>47842</v>
      </c>
      <c r="I42" s="94">
        <f t="shared" si="25"/>
        <v>49408</v>
      </c>
      <c r="J42" s="94">
        <f t="shared" si="25"/>
        <v>49408</v>
      </c>
      <c r="K42" s="94">
        <f t="shared" si="25"/>
        <v>49408</v>
      </c>
      <c r="L42" s="94">
        <f t="shared" si="25"/>
        <v>49408</v>
      </c>
      <c r="M42" s="94">
        <f t="shared" si="25"/>
        <v>50974</v>
      </c>
      <c r="N42" s="94">
        <f t="shared" si="25"/>
        <v>46197</v>
      </c>
      <c r="O42" s="94">
        <f t="shared" si="25"/>
        <v>44162</v>
      </c>
      <c r="P42" s="94">
        <f t="shared" si="25"/>
        <v>44710</v>
      </c>
      <c r="Q42" s="94">
        <f t="shared" si="25"/>
        <v>44162</v>
      </c>
      <c r="R42" s="94">
        <f t="shared" si="25"/>
        <v>44710</v>
      </c>
      <c r="S42" s="94">
        <f t="shared" si="25"/>
        <v>43614</v>
      </c>
      <c r="T42" s="94">
        <f t="shared" si="25"/>
        <v>43065</v>
      </c>
      <c r="U42" s="94">
        <f t="shared" si="25"/>
        <v>43614</v>
      </c>
      <c r="V42" s="94">
        <f t="shared" si="25"/>
        <v>43065</v>
      </c>
      <c r="W42" s="94">
        <f t="shared" si="25"/>
        <v>44162</v>
      </c>
      <c r="X42" s="94">
        <f t="shared" si="25"/>
        <v>44162</v>
      </c>
      <c r="Y42" s="94">
        <f t="shared" si="25"/>
        <v>44162</v>
      </c>
      <c r="Z42" s="94">
        <f t="shared" si="25"/>
        <v>43065</v>
      </c>
      <c r="AA42" s="94">
        <f t="shared" si="25"/>
        <v>54967</v>
      </c>
      <c r="AB42" s="94">
        <f t="shared" si="25"/>
        <v>55672</v>
      </c>
      <c r="AC42" s="94">
        <f t="shared" si="25"/>
        <v>54967</v>
      </c>
      <c r="AD42" s="94">
        <f t="shared" si="25"/>
        <v>55672</v>
      </c>
      <c r="AE42" s="94">
        <f t="shared" si="25"/>
        <v>56376</v>
      </c>
      <c r="AF42" s="94">
        <f t="shared" si="25"/>
        <v>57081</v>
      </c>
      <c r="AG42" s="94">
        <f t="shared" si="25"/>
        <v>59587</v>
      </c>
      <c r="AH42" s="94">
        <f t="shared" si="25"/>
        <v>62092</v>
      </c>
      <c r="AI42" s="94">
        <f t="shared" si="25"/>
        <v>63345</v>
      </c>
      <c r="AJ42" s="94">
        <f t="shared" si="25"/>
        <v>81824</v>
      </c>
    </row>
    <row r="43" spans="1:36" s="50" customFormat="1" x14ac:dyDescent="0.2">
      <c r="A43" s="100"/>
    </row>
    <row r="44" spans="1:36" s="50" customFormat="1" ht="12.75" thickBot="1" x14ac:dyDescent="0.25">
      <c r="A44" s="100"/>
    </row>
    <row r="45" spans="1:36" s="50" customFormat="1" ht="12.75" thickBot="1" x14ac:dyDescent="0.25">
      <c r="A45" s="104" t="s">
        <v>66</v>
      </c>
    </row>
    <row r="46" spans="1:36" x14ac:dyDescent="0.2">
      <c r="A46" s="63" t="s">
        <v>78</v>
      </c>
    </row>
    <row r="47" spans="1:36" ht="9" hidden="1" customHeight="1" x14ac:dyDescent="0.2">
      <c r="A47" s="43" t="s">
        <v>67</v>
      </c>
    </row>
    <row r="48" spans="1:36"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workbookViewId="0">
      <pane xSplit="1" topLeftCell="B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101</v>
      </c>
    </row>
    <row r="4" spans="1:22" s="52" customFormat="1" ht="32.1" customHeight="1" x14ac:dyDescent="0.2">
      <c r="A4" s="98" t="s">
        <v>64</v>
      </c>
      <c r="B4" s="138">
        <f>'C завтраками| Bed and breakfast'!AQ4</f>
        <v>45665</v>
      </c>
      <c r="C4" s="138">
        <f>'C завтраками| Bed and breakfast'!AR4</f>
        <v>45666</v>
      </c>
      <c r="D4" s="138">
        <f>'C завтраками| Bed and breakfast'!AS4</f>
        <v>45674</v>
      </c>
      <c r="E4" s="138">
        <f>'C завтраками| Bed and breakfast'!AT4</f>
        <v>45677</v>
      </c>
      <c r="F4" s="138">
        <f>'C завтраками| Bed and breakfast'!AU4</f>
        <v>45680</v>
      </c>
      <c r="G4" s="138">
        <f>'C завтраками| Bed and breakfast'!AV4</f>
        <v>45683</v>
      </c>
      <c r="H4" s="138">
        <f>'C завтраками| Bed and breakfast'!AW4</f>
        <v>45688</v>
      </c>
      <c r="I4" s="138">
        <f>'C завтраками| Bed and breakfast'!AX4</f>
        <v>45689</v>
      </c>
      <c r="J4" s="138">
        <f>'C завтраками| Bed and breakfast'!AY4</f>
        <v>45695</v>
      </c>
      <c r="K4" s="138">
        <f>'C завтраками| Bed and breakfast'!AZ4</f>
        <v>45697</v>
      </c>
      <c r="L4" s="138">
        <f>'C завтраками| Bed and breakfast'!BA4</f>
        <v>45701</v>
      </c>
      <c r="M4" s="138">
        <f>'C завтраками| Bed and breakfast'!BB4</f>
        <v>45703</v>
      </c>
      <c r="N4" s="138">
        <f>'C завтраками| Bed and breakfast'!BC4</f>
        <v>45705</v>
      </c>
      <c r="O4" s="138">
        <f>'C завтраками| Bed and breakfast'!BD4</f>
        <v>45709</v>
      </c>
      <c r="P4" s="138">
        <f>'C завтраками| Bed and breakfast'!BE4</f>
        <v>45712</v>
      </c>
      <c r="Q4" s="138">
        <f>'C завтраками| Bed and breakfast'!BF4</f>
        <v>45713</v>
      </c>
      <c r="R4" s="138">
        <f>'C завтраками| Bed and breakfast'!BG4</f>
        <v>45717</v>
      </c>
      <c r="S4" s="138">
        <f>'C завтраками| Bed and breakfast'!BH4</f>
        <v>45718</v>
      </c>
      <c r="T4" s="138">
        <f>'C завтраками| Bed and breakfast'!BI4</f>
        <v>45727</v>
      </c>
      <c r="U4" s="138">
        <f>'C завтраками| Bed and breakfast'!BJ4</f>
        <v>45732</v>
      </c>
      <c r="V4" s="138">
        <f>'C завтраками| Bed and breakfast'!BK4</f>
        <v>45739</v>
      </c>
    </row>
    <row r="5" spans="1:22" s="53" customFormat="1" ht="21.95" customHeight="1" x14ac:dyDescent="0.2">
      <c r="A5" s="98"/>
      <c r="B5" s="138">
        <f>'C завтраками| Bed and breakfast'!AQ5</f>
        <v>45665</v>
      </c>
      <c r="C5" s="138">
        <f>'C завтраками| Bed and breakfast'!AR5</f>
        <v>45673</v>
      </c>
      <c r="D5" s="138">
        <f>'C завтраками| Bed and breakfast'!AS5</f>
        <v>45676</v>
      </c>
      <c r="E5" s="138">
        <f>'C завтраками| Bed and breakfast'!AT5</f>
        <v>45679</v>
      </c>
      <c r="F5" s="138">
        <f>'C завтраками| Bed and breakfast'!AU5</f>
        <v>45682</v>
      </c>
      <c r="G5" s="138">
        <f>'C завтраками| Bed and breakfast'!AV5</f>
        <v>45687</v>
      </c>
      <c r="H5" s="138">
        <f>'C завтраками| Bed and breakfast'!AW5</f>
        <v>45688</v>
      </c>
      <c r="I5" s="138">
        <f>'C завтраками| Bed and breakfast'!AX5</f>
        <v>45694</v>
      </c>
      <c r="J5" s="138">
        <f>'C завтраками| Bed and breakfast'!AY5</f>
        <v>45696</v>
      </c>
      <c r="K5" s="138">
        <f>'C завтраками| Bed and breakfast'!AZ5</f>
        <v>45700</v>
      </c>
      <c r="L5" s="138">
        <f>'C завтраками| Bed and breakfast'!BA5</f>
        <v>45702</v>
      </c>
      <c r="M5" s="138">
        <f>'C завтраками| Bed and breakfast'!BB5</f>
        <v>45704</v>
      </c>
      <c r="N5" s="138">
        <f>'C завтраками| Bed and breakfast'!BC5</f>
        <v>45708</v>
      </c>
      <c r="O5" s="138">
        <f>'C завтраками| Bed and breakfast'!BD5</f>
        <v>45711</v>
      </c>
      <c r="P5" s="138">
        <f>'C завтраками| Bed and breakfast'!BE5</f>
        <v>45712</v>
      </c>
      <c r="Q5" s="138">
        <f>'C завтраками| Bed and breakfast'!BF5</f>
        <v>45716</v>
      </c>
      <c r="R5" s="138">
        <f>'C завтраками| Bed and breakfast'!BG5</f>
        <v>45717</v>
      </c>
      <c r="S5" s="138">
        <f>'C завтраками| Bed and breakfast'!BH5</f>
        <v>45726</v>
      </c>
      <c r="T5" s="138">
        <f>'C завтраками| Bed and breakfast'!BI5</f>
        <v>45731</v>
      </c>
      <c r="U5" s="138">
        <f>'C завтраками| Bed and breakfast'!BJ5</f>
        <v>45738</v>
      </c>
      <c r="V5" s="138">
        <f>'C завтраками| Bed and breakfast'!BK5</f>
        <v>45747</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f>'C завтраками| Bed and breakfast'!AQ7*0.9</f>
        <v>20250</v>
      </c>
      <c r="C7" s="42">
        <f>'C завтраками| Bed and breakfast'!AR7*0.9</f>
        <v>16200</v>
      </c>
      <c r="D7" s="42">
        <f>'C завтраками| Bed and breakfast'!AS7*0.9</f>
        <v>17550</v>
      </c>
      <c r="E7" s="42">
        <f>'C завтраками| Bed and breakfast'!AT7*0.9</f>
        <v>16200</v>
      </c>
      <c r="F7" s="42">
        <f>'C завтраками| Bed and breakfast'!AU7*0.9</f>
        <v>16200</v>
      </c>
      <c r="G7" s="42">
        <f>'C завтраками| Bed and breakfast'!AV7*0.9</f>
        <v>17550</v>
      </c>
      <c r="H7" s="42">
        <f>'C завтраками| Bed and breakfast'!AW7*0.9</f>
        <v>20250</v>
      </c>
      <c r="I7" s="42">
        <f>'C завтраками| Bed and breakfast'!AX7*0.9</f>
        <v>20250</v>
      </c>
      <c r="J7" s="42">
        <f>'C завтраками| Bed and breakfast'!AY7*0.9</f>
        <v>20250</v>
      </c>
      <c r="K7" s="42">
        <f>'C завтраками| Bed and breakfast'!AZ7*0.9</f>
        <v>20250</v>
      </c>
      <c r="L7" s="42">
        <f>'C завтраками| Bed and breakfast'!BA7*0.9</f>
        <v>20250</v>
      </c>
      <c r="M7" s="42">
        <f>'C завтраками| Bed and breakfast'!BB7*0.9</f>
        <v>21150</v>
      </c>
      <c r="N7" s="42">
        <f>'C завтраками| Bed and breakfast'!BC7*0.9</f>
        <v>22500</v>
      </c>
      <c r="O7" s="42">
        <f>'C завтраками| Bed and breakfast'!BD7*0.9</f>
        <v>22500</v>
      </c>
      <c r="P7" s="42">
        <f>'C завтраками| Bed and breakfast'!BE7*0.9</f>
        <v>21150</v>
      </c>
      <c r="Q7" s="42">
        <f>'C завтраками| Bed and breakfast'!BF7*0.9</f>
        <v>20250</v>
      </c>
      <c r="R7" s="42">
        <f>'C завтраками| Bed and breakfast'!BG7*0.9</f>
        <v>17550</v>
      </c>
      <c r="S7" s="42">
        <f>'C завтраками| Bed and breakfast'!BH7*0.9</f>
        <v>14850</v>
      </c>
      <c r="T7" s="42">
        <f>'C завтраками| Bed and breakfast'!BI7*0.9</f>
        <v>14850</v>
      </c>
      <c r="U7" s="42">
        <f>'C завтраками| Bed and breakfast'!BJ7*0.9</f>
        <v>14850</v>
      </c>
      <c r="V7" s="42">
        <f>'C завтраками| Bed and breakfast'!BK7*0.9</f>
        <v>14850</v>
      </c>
    </row>
    <row r="8" spans="1:22" s="53" customFormat="1" x14ac:dyDescent="0.2">
      <c r="A8" s="88">
        <v>2</v>
      </c>
      <c r="B8" s="42">
        <f>'C завтраками| Bed and breakfast'!AQ8*0.9</f>
        <v>22050</v>
      </c>
      <c r="C8" s="42">
        <f>'C завтраками| Bed and breakfast'!AR8*0.9</f>
        <v>17730</v>
      </c>
      <c r="D8" s="42">
        <f>'C завтраками| Bed and breakfast'!AS8*0.9</f>
        <v>19080</v>
      </c>
      <c r="E8" s="42">
        <f>'C завтраками| Bed and breakfast'!AT8*0.9</f>
        <v>17730</v>
      </c>
      <c r="F8" s="42">
        <f>'C завтраками| Bed and breakfast'!AU8*0.9</f>
        <v>17730</v>
      </c>
      <c r="G8" s="42">
        <f>'C завтраками| Bed and breakfast'!AV8*0.9</f>
        <v>19080</v>
      </c>
      <c r="H8" s="42">
        <f>'C завтраками| Bed and breakfast'!AW8*0.9</f>
        <v>21780</v>
      </c>
      <c r="I8" s="42">
        <f>'C завтраками| Bed and breakfast'!AX8*0.9</f>
        <v>21780</v>
      </c>
      <c r="J8" s="42">
        <f>'C завтраками| Bed and breakfast'!AY8*0.9</f>
        <v>21780</v>
      </c>
      <c r="K8" s="42">
        <f>'C завтраками| Bed and breakfast'!AZ8*0.9</f>
        <v>21780</v>
      </c>
      <c r="L8" s="42">
        <f>'C завтраками| Bed and breakfast'!BA8*0.9</f>
        <v>21780</v>
      </c>
      <c r="M8" s="42">
        <f>'C завтраками| Bed and breakfast'!BB8*0.9</f>
        <v>22680</v>
      </c>
      <c r="N8" s="42">
        <f>'C завтраками| Bed and breakfast'!BC8*0.9</f>
        <v>24030</v>
      </c>
      <c r="O8" s="42">
        <f>'C завтраками| Bed and breakfast'!BD8*0.9</f>
        <v>24030</v>
      </c>
      <c r="P8" s="42">
        <f>'C завтраками| Bed and breakfast'!BE8*0.9</f>
        <v>22680</v>
      </c>
      <c r="Q8" s="42">
        <f>'C завтраками| Bed and breakfast'!BF8*0.9</f>
        <v>21780</v>
      </c>
      <c r="R8" s="42">
        <f>'C завтраками| Bed and breakfast'!BG8*0.9</f>
        <v>19080</v>
      </c>
      <c r="S8" s="42">
        <f>'C завтраками| Bed and breakfast'!BH8*0.9</f>
        <v>16380</v>
      </c>
      <c r="T8" s="42">
        <f>'C завтраками| Bed and breakfast'!BI8*0.9</f>
        <v>16380</v>
      </c>
      <c r="U8" s="42">
        <f>'C завтраками| Bed and breakfast'!BJ8*0.9</f>
        <v>16380</v>
      </c>
      <c r="V8" s="42">
        <f>'C завтраками| Bed and breakfast'!BK8*0.9</f>
        <v>16380</v>
      </c>
    </row>
    <row r="9" spans="1:22" s="53" customFormat="1" x14ac:dyDescent="0.2">
      <c r="A9" s="42" t="s">
        <v>240</v>
      </c>
      <c r="B9" s="42"/>
      <c r="C9" s="42"/>
      <c r="D9" s="42"/>
      <c r="E9" s="42"/>
      <c r="F9" s="42"/>
      <c r="G9" s="42"/>
      <c r="H9" s="42"/>
      <c r="I9" s="42"/>
      <c r="J9" s="42"/>
      <c r="K9" s="42"/>
      <c r="L9" s="42"/>
      <c r="M9" s="42"/>
      <c r="N9" s="42"/>
      <c r="O9" s="42"/>
      <c r="P9" s="42"/>
      <c r="Q9" s="42"/>
      <c r="R9" s="42"/>
      <c r="S9" s="42"/>
      <c r="T9" s="42"/>
      <c r="U9" s="42"/>
      <c r="V9" s="42"/>
    </row>
    <row r="10" spans="1:22" s="53" customFormat="1" x14ac:dyDescent="0.2">
      <c r="A10" s="187">
        <v>1</v>
      </c>
      <c r="B10" s="42">
        <f>'C завтраками| Bed and breakfast'!AQ10*0.9</f>
        <v>22050</v>
      </c>
      <c r="C10" s="42">
        <f>'C завтраками| Bed and breakfast'!AR10*0.9</f>
        <v>18000</v>
      </c>
      <c r="D10" s="42">
        <f>'C завтраками| Bed and breakfast'!AS10*0.9</f>
        <v>19350</v>
      </c>
      <c r="E10" s="42">
        <f>'C завтраками| Bed and breakfast'!AT10*0.9</f>
        <v>18000</v>
      </c>
      <c r="F10" s="42">
        <f>'C завтраками| Bed and breakfast'!AU10*0.9</f>
        <v>18000</v>
      </c>
      <c r="G10" s="42">
        <f>'C завтраками| Bed and breakfast'!AV10*0.9</f>
        <v>19350</v>
      </c>
      <c r="H10" s="42">
        <f>'C завтраками| Bed and breakfast'!AW10*0.9</f>
        <v>22050</v>
      </c>
      <c r="I10" s="42">
        <f>'C завтраками| Bed and breakfast'!AX10*0.9</f>
        <v>22050</v>
      </c>
      <c r="J10" s="42">
        <f>'C завтраками| Bed and breakfast'!AY10*0.9</f>
        <v>22050</v>
      </c>
      <c r="K10" s="42">
        <f>'C завтраками| Bed and breakfast'!AZ10*0.9</f>
        <v>22050</v>
      </c>
      <c r="L10" s="42">
        <f>'C завтраками| Bed and breakfast'!BA10*0.9</f>
        <v>22050</v>
      </c>
      <c r="M10" s="42">
        <f>'C завтраками| Bed and breakfast'!BB10*0.9</f>
        <v>22950</v>
      </c>
      <c r="N10" s="42">
        <f>'C завтраками| Bed and breakfast'!BC10*0.9</f>
        <v>24300</v>
      </c>
      <c r="O10" s="42">
        <f>'C завтраками| Bed and breakfast'!BD10*0.9</f>
        <v>24300</v>
      </c>
      <c r="P10" s="42">
        <f>'C завтраками| Bed and breakfast'!BE10*0.9</f>
        <v>22950</v>
      </c>
      <c r="Q10" s="42">
        <f>'C завтраками| Bed and breakfast'!BF10*0.9</f>
        <v>22050</v>
      </c>
      <c r="R10" s="42">
        <f>'C завтраками| Bed and breakfast'!BG10*0.9</f>
        <v>19350</v>
      </c>
      <c r="S10" s="42">
        <f>'C завтраками| Bed and breakfast'!BH10*0.9</f>
        <v>16650</v>
      </c>
      <c r="T10" s="42">
        <f>'C завтраками| Bed and breakfast'!BI10*0.9</f>
        <v>16650</v>
      </c>
      <c r="U10" s="42">
        <f>'C завтраками| Bed and breakfast'!BJ10*0.9</f>
        <v>16650</v>
      </c>
      <c r="V10" s="42">
        <f>'C завтраками| Bed and breakfast'!BK10*0.9</f>
        <v>16650</v>
      </c>
    </row>
    <row r="11" spans="1:22" s="53" customFormat="1" x14ac:dyDescent="0.2">
      <c r="A11" s="187">
        <v>2</v>
      </c>
      <c r="B11" s="42">
        <f>'C завтраками| Bed and breakfast'!AQ11*0.9</f>
        <v>23850</v>
      </c>
      <c r="C11" s="42">
        <f>'C завтраками| Bed and breakfast'!AR11*0.9</f>
        <v>19530</v>
      </c>
      <c r="D11" s="42">
        <f>'C завтраками| Bed and breakfast'!AS11*0.9</f>
        <v>20880</v>
      </c>
      <c r="E11" s="42">
        <f>'C завтраками| Bed and breakfast'!AT11*0.9</f>
        <v>19530</v>
      </c>
      <c r="F11" s="42">
        <f>'C завтраками| Bed and breakfast'!AU11*0.9</f>
        <v>19530</v>
      </c>
      <c r="G11" s="42">
        <f>'C завтраками| Bed and breakfast'!AV11*0.9</f>
        <v>20880</v>
      </c>
      <c r="H11" s="42">
        <f>'C завтраками| Bed and breakfast'!AW11*0.9</f>
        <v>23580</v>
      </c>
      <c r="I11" s="42">
        <f>'C завтраками| Bed and breakfast'!AX11*0.9</f>
        <v>23580</v>
      </c>
      <c r="J11" s="42">
        <f>'C завтраками| Bed and breakfast'!AY11*0.9</f>
        <v>23580</v>
      </c>
      <c r="K11" s="42">
        <f>'C завтраками| Bed and breakfast'!AZ11*0.9</f>
        <v>23580</v>
      </c>
      <c r="L11" s="42">
        <f>'C завтраками| Bed and breakfast'!BA11*0.9</f>
        <v>23580</v>
      </c>
      <c r="M11" s="42">
        <f>'C завтраками| Bed and breakfast'!BB11*0.9</f>
        <v>24480</v>
      </c>
      <c r="N11" s="42">
        <f>'C завтраками| Bed and breakfast'!BC11*0.9</f>
        <v>25830</v>
      </c>
      <c r="O11" s="42">
        <f>'C завтраками| Bed and breakfast'!BD11*0.9</f>
        <v>25830</v>
      </c>
      <c r="P11" s="42">
        <f>'C завтраками| Bed and breakfast'!BE11*0.9</f>
        <v>24480</v>
      </c>
      <c r="Q11" s="42">
        <f>'C завтраками| Bed and breakfast'!BF11*0.9</f>
        <v>23580</v>
      </c>
      <c r="R11" s="42">
        <f>'C завтраками| Bed and breakfast'!BG11*0.9</f>
        <v>20880</v>
      </c>
      <c r="S11" s="42">
        <f>'C завтраками| Bed and breakfast'!BH11*0.9</f>
        <v>18180</v>
      </c>
      <c r="T11" s="42">
        <f>'C завтраками| Bed and breakfast'!BI11*0.9</f>
        <v>18180</v>
      </c>
      <c r="U11" s="42">
        <f>'C завтраками| Bed and breakfast'!BJ11*0.9</f>
        <v>18180</v>
      </c>
      <c r="V11" s="42">
        <f>'C завтраками| Bed and breakfast'!BK11*0.9</f>
        <v>18180</v>
      </c>
    </row>
    <row r="12" spans="1:2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f>'C завтраками| Bed and breakfast'!AQ13*0.9</f>
        <v>22950</v>
      </c>
      <c r="C13" s="42">
        <f>'C завтраками| Bed and breakfast'!AR13*0.9</f>
        <v>18900</v>
      </c>
      <c r="D13" s="42">
        <f>'C завтраками| Bed and breakfast'!AS13*0.9</f>
        <v>20250</v>
      </c>
      <c r="E13" s="42">
        <f>'C завтраками| Bed and breakfast'!AT13*0.9</f>
        <v>18900</v>
      </c>
      <c r="F13" s="42">
        <f>'C завтраками| Bed and breakfast'!AU13*0.9</f>
        <v>18900</v>
      </c>
      <c r="G13" s="42">
        <f>'C завтраками| Bed and breakfast'!AV13*0.9</f>
        <v>20250</v>
      </c>
      <c r="H13" s="42">
        <f>'C завтраками| Bed and breakfast'!AW13*0.9</f>
        <v>22950</v>
      </c>
      <c r="I13" s="42">
        <f>'C завтраками| Bed and breakfast'!AX13*0.9</f>
        <v>22950</v>
      </c>
      <c r="J13" s="42">
        <f>'C завтраками| Bed and breakfast'!AY13*0.9</f>
        <v>22950</v>
      </c>
      <c r="K13" s="42">
        <f>'C завтраками| Bed and breakfast'!AZ13*0.9</f>
        <v>22950</v>
      </c>
      <c r="L13" s="42">
        <f>'C завтраками| Bed and breakfast'!BA13*0.9</f>
        <v>22950</v>
      </c>
      <c r="M13" s="42">
        <f>'C завтраками| Bed and breakfast'!BB13*0.9</f>
        <v>23850</v>
      </c>
      <c r="N13" s="42">
        <f>'C завтраками| Bed and breakfast'!BC13*0.9</f>
        <v>25200</v>
      </c>
      <c r="O13" s="42">
        <f>'C завтраками| Bed and breakfast'!BD13*0.9</f>
        <v>25200</v>
      </c>
      <c r="P13" s="42">
        <f>'C завтраками| Bed and breakfast'!BE13*0.9</f>
        <v>23850</v>
      </c>
      <c r="Q13" s="42">
        <f>'C завтраками| Bed and breakfast'!BF13*0.9</f>
        <v>22950</v>
      </c>
      <c r="R13" s="42">
        <f>'C завтраками| Bed and breakfast'!BG13*0.9</f>
        <v>20250</v>
      </c>
      <c r="S13" s="42">
        <f>'C завтраками| Bed and breakfast'!BH13*0.9</f>
        <v>17550</v>
      </c>
      <c r="T13" s="42">
        <f>'C завтраками| Bed and breakfast'!BI13*0.9</f>
        <v>17550</v>
      </c>
      <c r="U13" s="42">
        <f>'C завтраками| Bed and breakfast'!BJ13*0.9</f>
        <v>17550</v>
      </c>
      <c r="V13" s="42">
        <f>'C завтраками| Bed and breakfast'!BK13*0.9</f>
        <v>17550</v>
      </c>
    </row>
    <row r="14" spans="1:22" s="53" customFormat="1" x14ac:dyDescent="0.2">
      <c r="A14" s="88">
        <f>A8</f>
        <v>2</v>
      </c>
      <c r="B14" s="42">
        <f>'C завтраками| Bed and breakfast'!AQ14*0.9</f>
        <v>24750</v>
      </c>
      <c r="C14" s="42">
        <f>'C завтраками| Bed and breakfast'!AR14*0.9</f>
        <v>20430</v>
      </c>
      <c r="D14" s="42">
        <f>'C завтраками| Bed and breakfast'!AS14*0.9</f>
        <v>21780</v>
      </c>
      <c r="E14" s="42">
        <f>'C завтраками| Bed and breakfast'!AT14*0.9</f>
        <v>20430</v>
      </c>
      <c r="F14" s="42">
        <f>'C завтраками| Bed and breakfast'!AU14*0.9</f>
        <v>20430</v>
      </c>
      <c r="G14" s="42">
        <f>'C завтраками| Bed and breakfast'!AV14*0.9</f>
        <v>21780</v>
      </c>
      <c r="H14" s="42">
        <f>'C завтраками| Bed and breakfast'!AW14*0.9</f>
        <v>24480</v>
      </c>
      <c r="I14" s="42">
        <f>'C завтраками| Bed and breakfast'!AX14*0.9</f>
        <v>24480</v>
      </c>
      <c r="J14" s="42">
        <f>'C завтраками| Bed and breakfast'!AY14*0.9</f>
        <v>24480</v>
      </c>
      <c r="K14" s="42">
        <f>'C завтраками| Bed and breakfast'!AZ14*0.9</f>
        <v>24480</v>
      </c>
      <c r="L14" s="42">
        <f>'C завтраками| Bed and breakfast'!BA14*0.9</f>
        <v>24480</v>
      </c>
      <c r="M14" s="42">
        <f>'C завтраками| Bed and breakfast'!BB14*0.9</f>
        <v>25380</v>
      </c>
      <c r="N14" s="42">
        <f>'C завтраками| Bed and breakfast'!BC14*0.9</f>
        <v>26730</v>
      </c>
      <c r="O14" s="42">
        <f>'C завтраками| Bed and breakfast'!BD14*0.9</f>
        <v>26730</v>
      </c>
      <c r="P14" s="42">
        <f>'C завтраками| Bed and breakfast'!BE14*0.9</f>
        <v>25380</v>
      </c>
      <c r="Q14" s="42">
        <f>'C завтраками| Bed and breakfast'!BF14*0.9</f>
        <v>24480</v>
      </c>
      <c r="R14" s="42">
        <f>'C завтраками| Bed and breakfast'!BG14*0.9</f>
        <v>21780</v>
      </c>
      <c r="S14" s="42">
        <f>'C завтраками| Bed and breakfast'!BH14*0.9</f>
        <v>19080</v>
      </c>
      <c r="T14" s="42">
        <f>'C завтраками| Bed and breakfast'!BI14*0.9</f>
        <v>19080</v>
      </c>
      <c r="U14" s="42">
        <f>'C завтраками| Bed and breakfast'!BJ14*0.9</f>
        <v>19080</v>
      </c>
      <c r="V14" s="42">
        <f>'C завтраками| Bed and breakfast'!BK14*0.9</f>
        <v>19080</v>
      </c>
    </row>
    <row r="15" spans="1:2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f>'C завтраками| Bed and breakfast'!AQ16*0.9</f>
        <v>24750</v>
      </c>
      <c r="C16" s="42">
        <f>'C завтраками| Bed and breakfast'!AR16*0.9</f>
        <v>20430</v>
      </c>
      <c r="D16" s="42">
        <f>'C завтраками| Bed and breakfast'!AS16*0.9</f>
        <v>21780</v>
      </c>
      <c r="E16" s="42">
        <f>'C завтраками| Bed and breakfast'!AT16*0.9</f>
        <v>20430</v>
      </c>
      <c r="F16" s="42">
        <f>'C завтраками| Bed and breakfast'!AU16*0.9</f>
        <v>20430</v>
      </c>
      <c r="G16" s="42">
        <f>'C завтраками| Bed and breakfast'!AV16*0.9</f>
        <v>21780</v>
      </c>
      <c r="H16" s="42">
        <f>'C завтраками| Bed and breakfast'!AW16*0.9</f>
        <v>24480</v>
      </c>
      <c r="I16" s="42">
        <f>'C завтраками| Bed and breakfast'!AX16*0.9</f>
        <v>24480</v>
      </c>
      <c r="J16" s="42">
        <f>'C завтраками| Bed and breakfast'!AY16*0.9</f>
        <v>24480</v>
      </c>
      <c r="K16" s="42">
        <f>'C завтраками| Bed and breakfast'!AZ16*0.9</f>
        <v>24480</v>
      </c>
      <c r="L16" s="42">
        <f>'C завтраками| Bed and breakfast'!BA16*0.9</f>
        <v>24480</v>
      </c>
      <c r="M16" s="42">
        <f>'C завтраками| Bed and breakfast'!BB16*0.9</f>
        <v>25380</v>
      </c>
      <c r="N16" s="42">
        <f>'C завтраками| Bed and breakfast'!BC16*0.9</f>
        <v>26730</v>
      </c>
      <c r="O16" s="42">
        <f>'C завтраками| Bed and breakfast'!BD16*0.9</f>
        <v>26730</v>
      </c>
      <c r="P16" s="42">
        <f>'C завтраками| Bed and breakfast'!BE16*0.9</f>
        <v>25380</v>
      </c>
      <c r="Q16" s="42">
        <f>'C завтраками| Bed and breakfast'!BF16*0.9</f>
        <v>24480</v>
      </c>
      <c r="R16" s="42">
        <f>'C завтраками| Bed and breakfast'!BG16*0.9</f>
        <v>21780</v>
      </c>
      <c r="S16" s="42">
        <f>'C завтраками| Bed and breakfast'!BH16*0.9</f>
        <v>19080</v>
      </c>
      <c r="T16" s="42">
        <f>'C завтраками| Bed and breakfast'!BI16*0.9</f>
        <v>19080</v>
      </c>
      <c r="U16" s="42">
        <f>'C завтраками| Bed and breakfast'!BJ16*0.9</f>
        <v>19080</v>
      </c>
      <c r="V16" s="42">
        <f>'C завтраками| Bed and breakfast'!BK16*0.9</f>
        <v>19080</v>
      </c>
    </row>
    <row r="17" spans="1:22" s="53" customFormat="1" x14ac:dyDescent="0.2">
      <c r="A17" s="88">
        <f>A8</f>
        <v>2</v>
      </c>
      <c r="B17" s="42">
        <f>'C завтраками| Bed and breakfast'!AQ17*0.9</f>
        <v>26550</v>
      </c>
      <c r="C17" s="42">
        <f>'C завтраками| Bed and breakfast'!AR17*0.9</f>
        <v>21960</v>
      </c>
      <c r="D17" s="42">
        <f>'C завтраками| Bed and breakfast'!AS17*0.9</f>
        <v>23310</v>
      </c>
      <c r="E17" s="42">
        <f>'C завтраками| Bed and breakfast'!AT17*0.9</f>
        <v>21960</v>
      </c>
      <c r="F17" s="42">
        <f>'C завтраками| Bed and breakfast'!AU17*0.9</f>
        <v>21960</v>
      </c>
      <c r="G17" s="42">
        <f>'C завтраками| Bed and breakfast'!AV17*0.9</f>
        <v>23310</v>
      </c>
      <c r="H17" s="42">
        <f>'C завтраками| Bed and breakfast'!AW17*0.9</f>
        <v>26010</v>
      </c>
      <c r="I17" s="42">
        <f>'C завтраками| Bed and breakfast'!AX17*0.9</f>
        <v>26010</v>
      </c>
      <c r="J17" s="42">
        <f>'C завтраками| Bed and breakfast'!AY17*0.9</f>
        <v>26010</v>
      </c>
      <c r="K17" s="42">
        <f>'C завтраками| Bed and breakfast'!AZ17*0.9</f>
        <v>26010</v>
      </c>
      <c r="L17" s="42">
        <f>'C завтраками| Bed and breakfast'!BA17*0.9</f>
        <v>26010</v>
      </c>
      <c r="M17" s="42">
        <f>'C завтраками| Bed and breakfast'!BB17*0.9</f>
        <v>26910</v>
      </c>
      <c r="N17" s="42">
        <f>'C завтраками| Bed and breakfast'!BC17*0.9</f>
        <v>28260</v>
      </c>
      <c r="O17" s="42">
        <f>'C завтраками| Bed and breakfast'!BD17*0.9</f>
        <v>28260</v>
      </c>
      <c r="P17" s="42">
        <f>'C завтраками| Bed and breakfast'!BE17*0.9</f>
        <v>26910</v>
      </c>
      <c r="Q17" s="42">
        <f>'C завтраками| Bed and breakfast'!BF17*0.9</f>
        <v>26010</v>
      </c>
      <c r="R17" s="42">
        <f>'C завтраками| Bed and breakfast'!BG17*0.9</f>
        <v>23310</v>
      </c>
      <c r="S17" s="42">
        <f>'C завтраками| Bed and breakfast'!BH17*0.9</f>
        <v>20610</v>
      </c>
      <c r="T17" s="42">
        <f>'C завтраками| Bed and breakfast'!BI17*0.9</f>
        <v>20610</v>
      </c>
      <c r="U17" s="42">
        <f>'C завтраками| Bed and breakfast'!BJ17*0.9</f>
        <v>20610</v>
      </c>
      <c r="V17" s="42">
        <f>'C завтраками| Bed and breakfast'!BK17*0.9</f>
        <v>20610</v>
      </c>
    </row>
    <row r="18" spans="1:2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f>A7</f>
        <v>1</v>
      </c>
      <c r="B19" s="42">
        <f>'C завтраками| Bed and breakfast'!AQ19*0.9</f>
        <v>42750</v>
      </c>
      <c r="C19" s="42">
        <f>'C завтраками| Bed and breakfast'!AR19*0.9</f>
        <v>38700</v>
      </c>
      <c r="D19" s="42">
        <f>'C завтраками| Bed and breakfast'!AS19*0.9</f>
        <v>40050</v>
      </c>
      <c r="E19" s="42">
        <f>'C завтраками| Bed and breakfast'!AT19*0.9</f>
        <v>38700</v>
      </c>
      <c r="F19" s="42">
        <f>'C завтраками| Bed and breakfast'!AU19*0.9</f>
        <v>38700</v>
      </c>
      <c r="G19" s="42">
        <f>'C завтраками| Bed and breakfast'!AV19*0.9</f>
        <v>40050</v>
      </c>
      <c r="H19" s="42">
        <f>'C завтраками| Bed and breakfast'!AW19*0.9</f>
        <v>42750</v>
      </c>
      <c r="I19" s="42">
        <f>'C завтраками| Bed and breakfast'!AX19*0.9</f>
        <v>42750</v>
      </c>
      <c r="J19" s="42">
        <f>'C завтраками| Bed and breakfast'!AY19*0.9</f>
        <v>42750</v>
      </c>
      <c r="K19" s="42">
        <f>'C завтраками| Bed and breakfast'!AZ19*0.9</f>
        <v>42750</v>
      </c>
      <c r="L19" s="42">
        <f>'C завтраками| Bed and breakfast'!BA19*0.9</f>
        <v>42750</v>
      </c>
      <c r="M19" s="42">
        <f>'C завтраками| Bed and breakfast'!BB19*0.9</f>
        <v>43650</v>
      </c>
      <c r="N19" s="42">
        <f>'C завтраками| Bed and breakfast'!BC19*0.9</f>
        <v>45000</v>
      </c>
      <c r="O19" s="42">
        <f>'C завтраками| Bed and breakfast'!BD19*0.9</f>
        <v>45000</v>
      </c>
      <c r="P19" s="42">
        <f>'C завтраками| Bed and breakfast'!BE19*0.9</f>
        <v>43650</v>
      </c>
      <c r="Q19" s="42">
        <f>'C завтраками| Bed and breakfast'!BF19*0.9</f>
        <v>42750</v>
      </c>
      <c r="R19" s="42">
        <f>'C завтраками| Bed and breakfast'!BG19*0.9</f>
        <v>40050</v>
      </c>
      <c r="S19" s="42">
        <f>'C завтраками| Bed and breakfast'!BH19*0.9</f>
        <v>37350</v>
      </c>
      <c r="T19" s="42">
        <f>'C завтраками| Bed and breakfast'!BI19*0.9</f>
        <v>37350</v>
      </c>
      <c r="U19" s="42">
        <f>'C завтраками| Bed and breakfast'!BJ19*0.9</f>
        <v>37350</v>
      </c>
      <c r="V19" s="42">
        <f>'C завтраками| Bed and breakfast'!BK19*0.9</f>
        <v>37350</v>
      </c>
    </row>
    <row r="20" spans="1:22" s="53" customFormat="1" x14ac:dyDescent="0.2">
      <c r="A20" s="88">
        <f>A8</f>
        <v>2</v>
      </c>
      <c r="B20" s="42">
        <f>'C завтраками| Bed and breakfast'!AQ20*0.9</f>
        <v>44550</v>
      </c>
      <c r="C20" s="42">
        <f>'C завтраками| Bed and breakfast'!AR20*0.9</f>
        <v>40230</v>
      </c>
      <c r="D20" s="42">
        <f>'C завтраками| Bed and breakfast'!AS20*0.9</f>
        <v>41580</v>
      </c>
      <c r="E20" s="42">
        <f>'C завтраками| Bed and breakfast'!AT20*0.9</f>
        <v>40230</v>
      </c>
      <c r="F20" s="42">
        <f>'C завтраками| Bed and breakfast'!AU20*0.9</f>
        <v>40230</v>
      </c>
      <c r="G20" s="42">
        <f>'C завтраками| Bed and breakfast'!AV20*0.9</f>
        <v>41580</v>
      </c>
      <c r="H20" s="42">
        <f>'C завтраками| Bed and breakfast'!AW20*0.9</f>
        <v>44280</v>
      </c>
      <c r="I20" s="42">
        <f>'C завтраками| Bed and breakfast'!AX20*0.9</f>
        <v>44280</v>
      </c>
      <c r="J20" s="42">
        <f>'C завтраками| Bed and breakfast'!AY20*0.9</f>
        <v>44280</v>
      </c>
      <c r="K20" s="42">
        <f>'C завтраками| Bed and breakfast'!AZ20*0.9</f>
        <v>44280</v>
      </c>
      <c r="L20" s="42">
        <f>'C завтраками| Bed and breakfast'!BA20*0.9</f>
        <v>44280</v>
      </c>
      <c r="M20" s="42">
        <f>'C завтраками| Bed and breakfast'!BB20*0.9</f>
        <v>45180</v>
      </c>
      <c r="N20" s="42">
        <f>'C завтраками| Bed and breakfast'!BC20*0.9</f>
        <v>46530</v>
      </c>
      <c r="O20" s="42">
        <f>'C завтраками| Bed and breakfast'!BD20*0.9</f>
        <v>46530</v>
      </c>
      <c r="P20" s="42">
        <f>'C завтраками| Bed and breakfast'!BE20*0.9</f>
        <v>45180</v>
      </c>
      <c r="Q20" s="42">
        <f>'C завтраками| Bed and breakfast'!BF20*0.9</f>
        <v>44280</v>
      </c>
      <c r="R20" s="42">
        <f>'C завтраками| Bed and breakfast'!BG20*0.9</f>
        <v>41580</v>
      </c>
      <c r="S20" s="42">
        <f>'C завтраками| Bed and breakfast'!BH20*0.9</f>
        <v>38880</v>
      </c>
      <c r="T20" s="42">
        <f>'C завтраками| Bed and breakfast'!BI20*0.9</f>
        <v>38880</v>
      </c>
      <c r="U20" s="42">
        <f>'C завтраками| Bed and breakfast'!BJ20*0.9</f>
        <v>38880</v>
      </c>
      <c r="V20" s="42">
        <f>'C завтраками| Bed and breakfast'!BK20*0.9</f>
        <v>38880</v>
      </c>
    </row>
    <row r="21" spans="1:2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row>
    <row r="22" spans="1:22" s="53" customFormat="1" x14ac:dyDescent="0.2">
      <c r="A22" s="88" t="s">
        <v>88</v>
      </c>
      <c r="B22" s="42">
        <f>'C завтраками| Bed and breakfast'!AQ22*0.9</f>
        <v>94050</v>
      </c>
      <c r="C22" s="42">
        <f>'C завтраками| Bed and breakfast'!AR22*0.9</f>
        <v>67230</v>
      </c>
      <c r="D22" s="42">
        <f>'C завтраками| Bed and breakfast'!AS22*0.9</f>
        <v>68580</v>
      </c>
      <c r="E22" s="42">
        <f>'C завтраками| Bed and breakfast'!AT22*0.9</f>
        <v>67230</v>
      </c>
      <c r="F22" s="42">
        <f>'C завтраками| Bed and breakfast'!AU22*0.9</f>
        <v>67230</v>
      </c>
      <c r="G22" s="42">
        <f>'C завтраками| Bed and breakfast'!AV22*0.9</f>
        <v>68580</v>
      </c>
      <c r="H22" s="42">
        <f>'C завтраками| Bed and breakfast'!AW22*0.9</f>
        <v>80280</v>
      </c>
      <c r="I22" s="42">
        <f>'C завтраками| Bed and breakfast'!AX22*0.9</f>
        <v>80280</v>
      </c>
      <c r="J22" s="42">
        <f>'C завтраками| Bed and breakfast'!AY22*0.9</f>
        <v>80280</v>
      </c>
      <c r="K22" s="42">
        <f>'C завтраками| Bed and breakfast'!AZ22*0.9</f>
        <v>80280</v>
      </c>
      <c r="L22" s="42">
        <f>'C завтраками| Bed and breakfast'!BA22*0.9</f>
        <v>80280</v>
      </c>
      <c r="M22" s="42">
        <f>'C завтраками| Bed and breakfast'!BB22*0.9</f>
        <v>81180</v>
      </c>
      <c r="N22" s="42">
        <f>'C завтраками| Bed and breakfast'!BC22*0.9</f>
        <v>82530</v>
      </c>
      <c r="O22" s="42">
        <f>'C завтраками| Bed and breakfast'!BD22*0.9</f>
        <v>82530</v>
      </c>
      <c r="P22" s="42">
        <f>'C завтраками| Bed and breakfast'!BE22*0.9</f>
        <v>81180</v>
      </c>
      <c r="Q22" s="42">
        <f>'C завтраками| Bed and breakfast'!BF22*0.9</f>
        <v>80280</v>
      </c>
      <c r="R22" s="42">
        <f>'C завтраками| Bed and breakfast'!BG22*0.9</f>
        <v>68580</v>
      </c>
      <c r="S22" s="42">
        <f>'C завтраками| Bed and breakfast'!BH22*0.9</f>
        <v>65880</v>
      </c>
      <c r="T22" s="42">
        <f>'C завтраками| Bed and breakfast'!BI22*0.9</f>
        <v>65880</v>
      </c>
      <c r="U22" s="42">
        <f>'C завтраками| Bed and breakfast'!BJ22*0.9</f>
        <v>65880</v>
      </c>
      <c r="V22" s="42">
        <f>'C завтраками| Bed and breakfast'!BK22*0.9</f>
        <v>65880</v>
      </c>
    </row>
    <row r="23" spans="1:22" s="53" customFormat="1" x14ac:dyDescent="0.2">
      <c r="A23" s="89"/>
      <c r="B23" s="89"/>
      <c r="C23" s="89"/>
      <c r="D23" s="89"/>
      <c r="E23" s="89"/>
      <c r="F23" s="89"/>
      <c r="G23" s="89"/>
      <c r="H23" s="89"/>
      <c r="I23" s="89"/>
      <c r="J23" s="89"/>
      <c r="K23" s="89"/>
      <c r="L23" s="89"/>
      <c r="M23" s="89"/>
      <c r="N23" s="89"/>
      <c r="O23" s="89"/>
      <c r="P23" s="89"/>
      <c r="Q23" s="89"/>
      <c r="R23" s="89"/>
      <c r="S23" s="89"/>
      <c r="T23" s="89"/>
      <c r="U23" s="89"/>
      <c r="V23" s="89"/>
    </row>
    <row r="24" spans="1:22" ht="18" customHeight="1" x14ac:dyDescent="0.2">
      <c r="A24" s="111" t="s">
        <v>100</v>
      </c>
      <c r="B24" s="138">
        <f t="shared" ref="B24:B25" si="0">B4</f>
        <v>45665</v>
      </c>
      <c r="C24" s="138">
        <f t="shared" ref="C24:V24" si="1">C4</f>
        <v>45666</v>
      </c>
      <c r="D24" s="138">
        <f t="shared" si="1"/>
        <v>45674</v>
      </c>
      <c r="E24" s="138">
        <f t="shared" si="1"/>
        <v>45677</v>
      </c>
      <c r="F24" s="138">
        <f t="shared" si="1"/>
        <v>45680</v>
      </c>
      <c r="G24" s="138">
        <f t="shared" si="1"/>
        <v>45683</v>
      </c>
      <c r="H24" s="138">
        <f t="shared" si="1"/>
        <v>45688</v>
      </c>
      <c r="I24" s="138">
        <f t="shared" si="1"/>
        <v>45689</v>
      </c>
      <c r="J24" s="138">
        <f t="shared" si="1"/>
        <v>45695</v>
      </c>
      <c r="K24" s="138">
        <f t="shared" si="1"/>
        <v>45697</v>
      </c>
      <c r="L24" s="138">
        <f t="shared" si="1"/>
        <v>45701</v>
      </c>
      <c r="M24" s="138">
        <f t="shared" si="1"/>
        <v>45703</v>
      </c>
      <c r="N24" s="138">
        <f t="shared" si="1"/>
        <v>45705</v>
      </c>
      <c r="O24" s="138">
        <f t="shared" si="1"/>
        <v>45709</v>
      </c>
      <c r="P24" s="138">
        <f t="shared" si="1"/>
        <v>45712</v>
      </c>
      <c r="Q24" s="138">
        <f t="shared" si="1"/>
        <v>45713</v>
      </c>
      <c r="R24" s="138">
        <f t="shared" si="1"/>
        <v>45717</v>
      </c>
      <c r="S24" s="138">
        <f t="shared" si="1"/>
        <v>45718</v>
      </c>
      <c r="T24" s="138">
        <f t="shared" si="1"/>
        <v>45727</v>
      </c>
      <c r="U24" s="138">
        <f t="shared" si="1"/>
        <v>45732</v>
      </c>
      <c r="V24" s="138">
        <f t="shared" si="1"/>
        <v>45739</v>
      </c>
    </row>
    <row r="25" spans="1:22" ht="20.25" customHeight="1" x14ac:dyDescent="0.2">
      <c r="A25" s="90" t="s">
        <v>64</v>
      </c>
      <c r="B25" s="138">
        <f t="shared" si="0"/>
        <v>45665</v>
      </c>
      <c r="C25" s="138">
        <f t="shared" ref="C25:V25" si="2">C5</f>
        <v>45673</v>
      </c>
      <c r="D25" s="138">
        <f t="shared" si="2"/>
        <v>45676</v>
      </c>
      <c r="E25" s="138">
        <f t="shared" si="2"/>
        <v>45679</v>
      </c>
      <c r="F25" s="138">
        <f t="shared" si="2"/>
        <v>45682</v>
      </c>
      <c r="G25" s="138">
        <f t="shared" si="2"/>
        <v>45687</v>
      </c>
      <c r="H25" s="138">
        <f t="shared" si="2"/>
        <v>45688</v>
      </c>
      <c r="I25" s="138">
        <f t="shared" si="2"/>
        <v>45694</v>
      </c>
      <c r="J25" s="138">
        <f t="shared" si="2"/>
        <v>45696</v>
      </c>
      <c r="K25" s="138">
        <f t="shared" si="2"/>
        <v>45700</v>
      </c>
      <c r="L25" s="138">
        <f t="shared" si="2"/>
        <v>45702</v>
      </c>
      <c r="M25" s="138">
        <f t="shared" si="2"/>
        <v>45704</v>
      </c>
      <c r="N25" s="138">
        <f t="shared" si="2"/>
        <v>45708</v>
      </c>
      <c r="O25" s="138">
        <f t="shared" si="2"/>
        <v>45711</v>
      </c>
      <c r="P25" s="138">
        <f t="shared" si="2"/>
        <v>45712</v>
      </c>
      <c r="Q25" s="138">
        <f t="shared" si="2"/>
        <v>45716</v>
      </c>
      <c r="R25" s="138">
        <f t="shared" si="2"/>
        <v>45717</v>
      </c>
      <c r="S25" s="138">
        <f t="shared" si="2"/>
        <v>45726</v>
      </c>
      <c r="T25" s="138">
        <f t="shared" si="2"/>
        <v>45731</v>
      </c>
      <c r="U25" s="138">
        <f t="shared" si="2"/>
        <v>45738</v>
      </c>
      <c r="V25" s="138">
        <f t="shared" si="2"/>
        <v>45747</v>
      </c>
    </row>
    <row r="26" spans="1:2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row>
    <row r="27" spans="1:22" s="50" customFormat="1" x14ac:dyDescent="0.2">
      <c r="A27" s="88">
        <v>1</v>
      </c>
      <c r="B27" s="94">
        <f t="shared" ref="B27:B28" si="3">ROUNDUP(B7*0.87,)</f>
        <v>17618</v>
      </c>
      <c r="C27" s="94">
        <f t="shared" ref="C27:V27" si="4">ROUNDUP(C7*0.87,)</f>
        <v>14094</v>
      </c>
      <c r="D27" s="94">
        <f t="shared" si="4"/>
        <v>15269</v>
      </c>
      <c r="E27" s="94">
        <f t="shared" si="4"/>
        <v>14094</v>
      </c>
      <c r="F27" s="94">
        <f t="shared" si="4"/>
        <v>14094</v>
      </c>
      <c r="G27" s="94">
        <f t="shared" si="4"/>
        <v>15269</v>
      </c>
      <c r="H27" s="94">
        <f t="shared" si="4"/>
        <v>17618</v>
      </c>
      <c r="I27" s="94">
        <f t="shared" si="4"/>
        <v>17618</v>
      </c>
      <c r="J27" s="94">
        <f t="shared" si="4"/>
        <v>17618</v>
      </c>
      <c r="K27" s="94">
        <f t="shared" si="4"/>
        <v>17618</v>
      </c>
      <c r="L27" s="94">
        <f t="shared" si="4"/>
        <v>17618</v>
      </c>
      <c r="M27" s="94">
        <f t="shared" si="4"/>
        <v>18401</v>
      </c>
      <c r="N27" s="94">
        <f t="shared" si="4"/>
        <v>19575</v>
      </c>
      <c r="O27" s="94">
        <f t="shared" si="4"/>
        <v>19575</v>
      </c>
      <c r="P27" s="94">
        <f t="shared" si="4"/>
        <v>18401</v>
      </c>
      <c r="Q27" s="94">
        <f t="shared" si="4"/>
        <v>17618</v>
      </c>
      <c r="R27" s="94">
        <f t="shared" si="4"/>
        <v>15269</v>
      </c>
      <c r="S27" s="94">
        <f t="shared" si="4"/>
        <v>12920</v>
      </c>
      <c r="T27" s="94">
        <f t="shared" si="4"/>
        <v>12920</v>
      </c>
      <c r="U27" s="94">
        <f t="shared" si="4"/>
        <v>12920</v>
      </c>
      <c r="V27" s="94">
        <f t="shared" si="4"/>
        <v>12920</v>
      </c>
    </row>
    <row r="28" spans="1:22" s="50" customFormat="1" x14ac:dyDescent="0.2">
      <c r="A28" s="88">
        <v>2</v>
      </c>
      <c r="B28" s="94">
        <f t="shared" si="3"/>
        <v>19184</v>
      </c>
      <c r="C28" s="94">
        <f t="shared" ref="C28:V28" si="5">ROUNDUP(C8*0.87,)</f>
        <v>15426</v>
      </c>
      <c r="D28" s="94">
        <f t="shared" si="5"/>
        <v>16600</v>
      </c>
      <c r="E28" s="94">
        <f t="shared" si="5"/>
        <v>15426</v>
      </c>
      <c r="F28" s="94">
        <f t="shared" si="5"/>
        <v>15426</v>
      </c>
      <c r="G28" s="94">
        <f t="shared" si="5"/>
        <v>16600</v>
      </c>
      <c r="H28" s="94">
        <f t="shared" si="5"/>
        <v>18949</v>
      </c>
      <c r="I28" s="94">
        <f t="shared" si="5"/>
        <v>18949</v>
      </c>
      <c r="J28" s="94">
        <f t="shared" si="5"/>
        <v>18949</v>
      </c>
      <c r="K28" s="94">
        <f t="shared" si="5"/>
        <v>18949</v>
      </c>
      <c r="L28" s="94">
        <f t="shared" si="5"/>
        <v>18949</v>
      </c>
      <c r="M28" s="94">
        <f t="shared" si="5"/>
        <v>19732</v>
      </c>
      <c r="N28" s="94">
        <f t="shared" si="5"/>
        <v>20907</v>
      </c>
      <c r="O28" s="94">
        <f t="shared" si="5"/>
        <v>20907</v>
      </c>
      <c r="P28" s="94">
        <f t="shared" si="5"/>
        <v>19732</v>
      </c>
      <c r="Q28" s="94">
        <f t="shared" si="5"/>
        <v>18949</v>
      </c>
      <c r="R28" s="94">
        <f t="shared" si="5"/>
        <v>16600</v>
      </c>
      <c r="S28" s="94">
        <f t="shared" si="5"/>
        <v>14251</v>
      </c>
      <c r="T28" s="94">
        <f t="shared" si="5"/>
        <v>14251</v>
      </c>
      <c r="U28" s="94">
        <f t="shared" si="5"/>
        <v>14251</v>
      </c>
      <c r="V28" s="94">
        <f t="shared" si="5"/>
        <v>14251</v>
      </c>
    </row>
    <row r="29" spans="1:2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187">
        <v>1</v>
      </c>
      <c r="B30" s="94">
        <f t="shared" ref="B30:B31" si="6">ROUNDUP(B10*0.87,)</f>
        <v>19184</v>
      </c>
      <c r="C30" s="94">
        <f t="shared" ref="C30:V30" si="7">ROUNDUP(C10*0.87,)</f>
        <v>15660</v>
      </c>
      <c r="D30" s="94">
        <f t="shared" si="7"/>
        <v>16835</v>
      </c>
      <c r="E30" s="94">
        <f t="shared" si="7"/>
        <v>15660</v>
      </c>
      <c r="F30" s="94">
        <f t="shared" si="7"/>
        <v>15660</v>
      </c>
      <c r="G30" s="94">
        <f t="shared" si="7"/>
        <v>16835</v>
      </c>
      <c r="H30" s="94">
        <f t="shared" si="7"/>
        <v>19184</v>
      </c>
      <c r="I30" s="94">
        <f t="shared" si="7"/>
        <v>19184</v>
      </c>
      <c r="J30" s="94">
        <f t="shared" si="7"/>
        <v>19184</v>
      </c>
      <c r="K30" s="94">
        <f t="shared" si="7"/>
        <v>19184</v>
      </c>
      <c r="L30" s="94">
        <f t="shared" si="7"/>
        <v>19184</v>
      </c>
      <c r="M30" s="94">
        <f t="shared" si="7"/>
        <v>19967</v>
      </c>
      <c r="N30" s="94">
        <f t="shared" si="7"/>
        <v>21141</v>
      </c>
      <c r="O30" s="94">
        <f t="shared" si="7"/>
        <v>21141</v>
      </c>
      <c r="P30" s="94">
        <f t="shared" si="7"/>
        <v>19967</v>
      </c>
      <c r="Q30" s="94">
        <f t="shared" si="7"/>
        <v>19184</v>
      </c>
      <c r="R30" s="94">
        <f t="shared" si="7"/>
        <v>16835</v>
      </c>
      <c r="S30" s="94">
        <f t="shared" si="7"/>
        <v>14486</v>
      </c>
      <c r="T30" s="94">
        <f t="shared" si="7"/>
        <v>14486</v>
      </c>
      <c r="U30" s="94">
        <f t="shared" si="7"/>
        <v>14486</v>
      </c>
      <c r="V30" s="94">
        <f t="shared" si="7"/>
        <v>14486</v>
      </c>
    </row>
    <row r="31" spans="1:22" s="50" customFormat="1" x14ac:dyDescent="0.2">
      <c r="A31" s="187">
        <v>2</v>
      </c>
      <c r="B31" s="94">
        <f t="shared" si="6"/>
        <v>20750</v>
      </c>
      <c r="C31" s="94">
        <f t="shared" ref="C31:V31" si="8">ROUNDUP(C11*0.87,)</f>
        <v>16992</v>
      </c>
      <c r="D31" s="94">
        <f t="shared" si="8"/>
        <v>18166</v>
      </c>
      <c r="E31" s="94">
        <f t="shared" si="8"/>
        <v>16992</v>
      </c>
      <c r="F31" s="94">
        <f t="shared" si="8"/>
        <v>16992</v>
      </c>
      <c r="G31" s="94">
        <f t="shared" si="8"/>
        <v>18166</v>
      </c>
      <c r="H31" s="94">
        <f t="shared" si="8"/>
        <v>20515</v>
      </c>
      <c r="I31" s="94">
        <f t="shared" si="8"/>
        <v>20515</v>
      </c>
      <c r="J31" s="94">
        <f t="shared" si="8"/>
        <v>20515</v>
      </c>
      <c r="K31" s="94">
        <f t="shared" si="8"/>
        <v>20515</v>
      </c>
      <c r="L31" s="94">
        <f t="shared" si="8"/>
        <v>20515</v>
      </c>
      <c r="M31" s="94">
        <f t="shared" si="8"/>
        <v>21298</v>
      </c>
      <c r="N31" s="94">
        <f t="shared" si="8"/>
        <v>22473</v>
      </c>
      <c r="O31" s="94">
        <f t="shared" si="8"/>
        <v>22473</v>
      </c>
      <c r="P31" s="94">
        <f t="shared" si="8"/>
        <v>21298</v>
      </c>
      <c r="Q31" s="94">
        <f t="shared" si="8"/>
        <v>20515</v>
      </c>
      <c r="R31" s="94">
        <f t="shared" si="8"/>
        <v>18166</v>
      </c>
      <c r="S31" s="94">
        <f t="shared" si="8"/>
        <v>15817</v>
      </c>
      <c r="T31" s="94">
        <f t="shared" si="8"/>
        <v>15817</v>
      </c>
      <c r="U31" s="94">
        <f t="shared" si="8"/>
        <v>15817</v>
      </c>
      <c r="V31" s="94">
        <f t="shared" si="8"/>
        <v>15817</v>
      </c>
    </row>
    <row r="32" spans="1:2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A27</f>
        <v>1</v>
      </c>
      <c r="B33" s="94">
        <f t="shared" ref="B33:B34" si="9">ROUNDUP(B13*0.87,)</f>
        <v>19967</v>
      </c>
      <c r="C33" s="94">
        <f t="shared" ref="C33:V33" si="10">ROUNDUP(C13*0.87,)</f>
        <v>16443</v>
      </c>
      <c r="D33" s="94">
        <f t="shared" si="10"/>
        <v>17618</v>
      </c>
      <c r="E33" s="94">
        <f t="shared" si="10"/>
        <v>16443</v>
      </c>
      <c r="F33" s="94">
        <f t="shared" si="10"/>
        <v>16443</v>
      </c>
      <c r="G33" s="94">
        <f t="shared" si="10"/>
        <v>17618</v>
      </c>
      <c r="H33" s="94">
        <f t="shared" si="10"/>
        <v>19967</v>
      </c>
      <c r="I33" s="94">
        <f t="shared" si="10"/>
        <v>19967</v>
      </c>
      <c r="J33" s="94">
        <f t="shared" si="10"/>
        <v>19967</v>
      </c>
      <c r="K33" s="94">
        <f t="shared" si="10"/>
        <v>19967</v>
      </c>
      <c r="L33" s="94">
        <f t="shared" si="10"/>
        <v>19967</v>
      </c>
      <c r="M33" s="94">
        <f t="shared" si="10"/>
        <v>20750</v>
      </c>
      <c r="N33" s="94">
        <f t="shared" si="10"/>
        <v>21924</v>
      </c>
      <c r="O33" s="94">
        <f t="shared" si="10"/>
        <v>21924</v>
      </c>
      <c r="P33" s="94">
        <f t="shared" si="10"/>
        <v>20750</v>
      </c>
      <c r="Q33" s="94">
        <f t="shared" si="10"/>
        <v>19967</v>
      </c>
      <c r="R33" s="94">
        <f t="shared" si="10"/>
        <v>17618</v>
      </c>
      <c r="S33" s="94">
        <f t="shared" si="10"/>
        <v>15269</v>
      </c>
      <c r="T33" s="94">
        <f t="shared" si="10"/>
        <v>15269</v>
      </c>
      <c r="U33" s="94">
        <f t="shared" si="10"/>
        <v>15269</v>
      </c>
      <c r="V33" s="94">
        <f t="shared" si="10"/>
        <v>15269</v>
      </c>
    </row>
    <row r="34" spans="1:22" s="50" customFormat="1" x14ac:dyDescent="0.2">
      <c r="A34" s="88">
        <f>A28</f>
        <v>2</v>
      </c>
      <c r="B34" s="94">
        <f t="shared" si="9"/>
        <v>21533</v>
      </c>
      <c r="C34" s="94">
        <f t="shared" ref="C34:V34" si="11">ROUNDUP(C14*0.87,)</f>
        <v>17775</v>
      </c>
      <c r="D34" s="94">
        <f t="shared" si="11"/>
        <v>18949</v>
      </c>
      <c r="E34" s="94">
        <f t="shared" si="11"/>
        <v>17775</v>
      </c>
      <c r="F34" s="94">
        <f t="shared" si="11"/>
        <v>17775</v>
      </c>
      <c r="G34" s="94">
        <f t="shared" si="11"/>
        <v>18949</v>
      </c>
      <c r="H34" s="94">
        <f t="shared" si="11"/>
        <v>21298</v>
      </c>
      <c r="I34" s="94">
        <f t="shared" si="11"/>
        <v>21298</v>
      </c>
      <c r="J34" s="94">
        <f t="shared" si="11"/>
        <v>21298</v>
      </c>
      <c r="K34" s="94">
        <f t="shared" si="11"/>
        <v>21298</v>
      </c>
      <c r="L34" s="94">
        <f t="shared" si="11"/>
        <v>21298</v>
      </c>
      <c r="M34" s="94">
        <f t="shared" si="11"/>
        <v>22081</v>
      </c>
      <c r="N34" s="94">
        <f t="shared" si="11"/>
        <v>23256</v>
      </c>
      <c r="O34" s="94">
        <f t="shared" si="11"/>
        <v>23256</v>
      </c>
      <c r="P34" s="94">
        <f t="shared" si="11"/>
        <v>22081</v>
      </c>
      <c r="Q34" s="94">
        <f t="shared" si="11"/>
        <v>21298</v>
      </c>
      <c r="R34" s="94">
        <f t="shared" si="11"/>
        <v>18949</v>
      </c>
      <c r="S34" s="94">
        <f t="shared" si="11"/>
        <v>16600</v>
      </c>
      <c r="T34" s="94">
        <f t="shared" si="11"/>
        <v>16600</v>
      </c>
      <c r="U34" s="94">
        <f t="shared" si="11"/>
        <v>16600</v>
      </c>
      <c r="V34" s="94">
        <f t="shared" si="11"/>
        <v>16600</v>
      </c>
    </row>
    <row r="35" spans="1:2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f>A27</f>
        <v>1</v>
      </c>
      <c r="B36" s="94">
        <f t="shared" ref="B36:B37" si="12">ROUNDUP(B16*0.87,)</f>
        <v>21533</v>
      </c>
      <c r="C36" s="94">
        <f t="shared" ref="C36:V36" si="13">ROUNDUP(C16*0.87,)</f>
        <v>17775</v>
      </c>
      <c r="D36" s="94">
        <f t="shared" si="13"/>
        <v>18949</v>
      </c>
      <c r="E36" s="94">
        <f t="shared" si="13"/>
        <v>17775</v>
      </c>
      <c r="F36" s="94">
        <f t="shared" si="13"/>
        <v>17775</v>
      </c>
      <c r="G36" s="94">
        <f t="shared" si="13"/>
        <v>18949</v>
      </c>
      <c r="H36" s="94">
        <f t="shared" si="13"/>
        <v>21298</v>
      </c>
      <c r="I36" s="94">
        <f t="shared" si="13"/>
        <v>21298</v>
      </c>
      <c r="J36" s="94">
        <f t="shared" si="13"/>
        <v>21298</v>
      </c>
      <c r="K36" s="94">
        <f t="shared" si="13"/>
        <v>21298</v>
      </c>
      <c r="L36" s="94">
        <f t="shared" si="13"/>
        <v>21298</v>
      </c>
      <c r="M36" s="94">
        <f t="shared" si="13"/>
        <v>22081</v>
      </c>
      <c r="N36" s="94">
        <f t="shared" si="13"/>
        <v>23256</v>
      </c>
      <c r="O36" s="94">
        <f t="shared" si="13"/>
        <v>23256</v>
      </c>
      <c r="P36" s="94">
        <f t="shared" si="13"/>
        <v>22081</v>
      </c>
      <c r="Q36" s="94">
        <f t="shared" si="13"/>
        <v>21298</v>
      </c>
      <c r="R36" s="94">
        <f t="shared" si="13"/>
        <v>18949</v>
      </c>
      <c r="S36" s="94">
        <f t="shared" si="13"/>
        <v>16600</v>
      </c>
      <c r="T36" s="94">
        <f t="shared" si="13"/>
        <v>16600</v>
      </c>
      <c r="U36" s="94">
        <f t="shared" si="13"/>
        <v>16600</v>
      </c>
      <c r="V36" s="94">
        <f t="shared" si="13"/>
        <v>16600</v>
      </c>
    </row>
    <row r="37" spans="1:22" s="50" customFormat="1" x14ac:dyDescent="0.2">
      <c r="A37" s="88">
        <f>A28</f>
        <v>2</v>
      </c>
      <c r="B37" s="94">
        <f t="shared" si="12"/>
        <v>23099</v>
      </c>
      <c r="C37" s="94">
        <f t="shared" ref="C37:V37" si="14">ROUNDUP(C17*0.87,)</f>
        <v>19106</v>
      </c>
      <c r="D37" s="94">
        <f t="shared" si="14"/>
        <v>20280</v>
      </c>
      <c r="E37" s="94">
        <f t="shared" si="14"/>
        <v>19106</v>
      </c>
      <c r="F37" s="94">
        <f t="shared" si="14"/>
        <v>19106</v>
      </c>
      <c r="G37" s="94">
        <f t="shared" si="14"/>
        <v>20280</v>
      </c>
      <c r="H37" s="94">
        <f t="shared" si="14"/>
        <v>22629</v>
      </c>
      <c r="I37" s="94">
        <f t="shared" si="14"/>
        <v>22629</v>
      </c>
      <c r="J37" s="94">
        <f t="shared" si="14"/>
        <v>22629</v>
      </c>
      <c r="K37" s="94">
        <f t="shared" si="14"/>
        <v>22629</v>
      </c>
      <c r="L37" s="94">
        <f t="shared" si="14"/>
        <v>22629</v>
      </c>
      <c r="M37" s="94">
        <f t="shared" si="14"/>
        <v>23412</v>
      </c>
      <c r="N37" s="94">
        <f t="shared" si="14"/>
        <v>24587</v>
      </c>
      <c r="O37" s="94">
        <f t="shared" si="14"/>
        <v>24587</v>
      </c>
      <c r="P37" s="94">
        <f t="shared" si="14"/>
        <v>23412</v>
      </c>
      <c r="Q37" s="94">
        <f t="shared" si="14"/>
        <v>22629</v>
      </c>
      <c r="R37" s="94">
        <f t="shared" si="14"/>
        <v>20280</v>
      </c>
      <c r="S37" s="94">
        <f t="shared" si="14"/>
        <v>17931</v>
      </c>
      <c r="T37" s="94">
        <f t="shared" si="14"/>
        <v>17931</v>
      </c>
      <c r="U37" s="94">
        <f t="shared" si="14"/>
        <v>17931</v>
      </c>
      <c r="V37" s="94">
        <f t="shared" si="14"/>
        <v>17931</v>
      </c>
    </row>
    <row r="38" spans="1:2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row>
    <row r="39" spans="1:22" s="50" customFormat="1" x14ac:dyDescent="0.2">
      <c r="A39" s="88">
        <f>A27</f>
        <v>1</v>
      </c>
      <c r="B39" s="94">
        <f t="shared" ref="B39:B40" si="15">ROUNDUP(B19*0.87,)</f>
        <v>37193</v>
      </c>
      <c r="C39" s="94">
        <f t="shared" ref="C39:V39" si="16">ROUNDUP(C19*0.87,)</f>
        <v>33669</v>
      </c>
      <c r="D39" s="94">
        <f t="shared" si="16"/>
        <v>34844</v>
      </c>
      <c r="E39" s="94">
        <f t="shared" si="16"/>
        <v>33669</v>
      </c>
      <c r="F39" s="94">
        <f t="shared" si="16"/>
        <v>33669</v>
      </c>
      <c r="G39" s="94">
        <f t="shared" si="16"/>
        <v>34844</v>
      </c>
      <c r="H39" s="94">
        <f t="shared" si="16"/>
        <v>37193</v>
      </c>
      <c r="I39" s="94">
        <f t="shared" si="16"/>
        <v>37193</v>
      </c>
      <c r="J39" s="94">
        <f t="shared" si="16"/>
        <v>37193</v>
      </c>
      <c r="K39" s="94">
        <f t="shared" si="16"/>
        <v>37193</v>
      </c>
      <c r="L39" s="94">
        <f t="shared" si="16"/>
        <v>37193</v>
      </c>
      <c r="M39" s="94">
        <f t="shared" si="16"/>
        <v>37976</v>
      </c>
      <c r="N39" s="94">
        <f t="shared" si="16"/>
        <v>39150</v>
      </c>
      <c r="O39" s="94">
        <f t="shared" si="16"/>
        <v>39150</v>
      </c>
      <c r="P39" s="94">
        <f t="shared" si="16"/>
        <v>37976</v>
      </c>
      <c r="Q39" s="94">
        <f t="shared" si="16"/>
        <v>37193</v>
      </c>
      <c r="R39" s="94">
        <f t="shared" si="16"/>
        <v>34844</v>
      </c>
      <c r="S39" s="94">
        <f t="shared" si="16"/>
        <v>32495</v>
      </c>
      <c r="T39" s="94">
        <f t="shared" si="16"/>
        <v>32495</v>
      </c>
      <c r="U39" s="94">
        <f t="shared" si="16"/>
        <v>32495</v>
      </c>
      <c r="V39" s="94">
        <f t="shared" si="16"/>
        <v>32495</v>
      </c>
    </row>
    <row r="40" spans="1:22" s="50" customFormat="1" x14ac:dyDescent="0.2">
      <c r="A40" s="88">
        <f>A28</f>
        <v>2</v>
      </c>
      <c r="B40" s="94">
        <f t="shared" si="15"/>
        <v>38759</v>
      </c>
      <c r="C40" s="94">
        <f t="shared" ref="C40:V40" si="17">ROUNDUP(C20*0.87,)</f>
        <v>35001</v>
      </c>
      <c r="D40" s="94">
        <f t="shared" si="17"/>
        <v>36175</v>
      </c>
      <c r="E40" s="94">
        <f t="shared" si="17"/>
        <v>35001</v>
      </c>
      <c r="F40" s="94">
        <f t="shared" si="17"/>
        <v>35001</v>
      </c>
      <c r="G40" s="94">
        <f t="shared" si="17"/>
        <v>36175</v>
      </c>
      <c r="H40" s="94">
        <f t="shared" si="17"/>
        <v>38524</v>
      </c>
      <c r="I40" s="94">
        <f t="shared" si="17"/>
        <v>38524</v>
      </c>
      <c r="J40" s="94">
        <f t="shared" si="17"/>
        <v>38524</v>
      </c>
      <c r="K40" s="94">
        <f t="shared" si="17"/>
        <v>38524</v>
      </c>
      <c r="L40" s="94">
        <f t="shared" si="17"/>
        <v>38524</v>
      </c>
      <c r="M40" s="94">
        <f t="shared" si="17"/>
        <v>39307</v>
      </c>
      <c r="N40" s="94">
        <f t="shared" si="17"/>
        <v>40482</v>
      </c>
      <c r="O40" s="94">
        <f t="shared" si="17"/>
        <v>40482</v>
      </c>
      <c r="P40" s="94">
        <f t="shared" si="17"/>
        <v>39307</v>
      </c>
      <c r="Q40" s="94">
        <f t="shared" si="17"/>
        <v>38524</v>
      </c>
      <c r="R40" s="94">
        <f t="shared" si="17"/>
        <v>36175</v>
      </c>
      <c r="S40" s="94">
        <f t="shared" si="17"/>
        <v>33826</v>
      </c>
      <c r="T40" s="94">
        <f t="shared" si="17"/>
        <v>33826</v>
      </c>
      <c r="U40" s="94">
        <f t="shared" si="17"/>
        <v>33826</v>
      </c>
      <c r="V40" s="94">
        <f t="shared" si="17"/>
        <v>33826</v>
      </c>
    </row>
    <row r="41" spans="1:2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row>
    <row r="42" spans="1:22" s="50" customFormat="1" x14ac:dyDescent="0.2">
      <c r="A42" s="88" t="s">
        <v>88</v>
      </c>
      <c r="B42" s="94">
        <f t="shared" ref="B42" si="18">ROUNDUP(B22*0.87,)</f>
        <v>81824</v>
      </c>
      <c r="C42" s="94">
        <f t="shared" ref="C42:V42" si="19">ROUNDUP(C22*0.87,)</f>
        <v>58491</v>
      </c>
      <c r="D42" s="94">
        <f t="shared" si="19"/>
        <v>59665</v>
      </c>
      <c r="E42" s="94">
        <f t="shared" si="19"/>
        <v>58491</v>
      </c>
      <c r="F42" s="94">
        <f t="shared" si="19"/>
        <v>58491</v>
      </c>
      <c r="G42" s="94">
        <f t="shared" si="19"/>
        <v>59665</v>
      </c>
      <c r="H42" s="94">
        <f t="shared" si="19"/>
        <v>69844</v>
      </c>
      <c r="I42" s="94">
        <f t="shared" si="19"/>
        <v>69844</v>
      </c>
      <c r="J42" s="94">
        <f t="shared" si="19"/>
        <v>69844</v>
      </c>
      <c r="K42" s="94">
        <f t="shared" si="19"/>
        <v>69844</v>
      </c>
      <c r="L42" s="94">
        <f t="shared" si="19"/>
        <v>69844</v>
      </c>
      <c r="M42" s="94">
        <f t="shared" si="19"/>
        <v>70627</v>
      </c>
      <c r="N42" s="94">
        <f t="shared" si="19"/>
        <v>71802</v>
      </c>
      <c r="O42" s="94">
        <f t="shared" si="19"/>
        <v>71802</v>
      </c>
      <c r="P42" s="94">
        <f t="shared" si="19"/>
        <v>70627</v>
      </c>
      <c r="Q42" s="94">
        <f t="shared" si="19"/>
        <v>69844</v>
      </c>
      <c r="R42" s="94">
        <f t="shared" si="19"/>
        <v>59665</v>
      </c>
      <c r="S42" s="94">
        <f t="shared" si="19"/>
        <v>57316</v>
      </c>
      <c r="T42" s="94">
        <f t="shared" si="19"/>
        <v>57316</v>
      </c>
      <c r="U42" s="94">
        <f t="shared" si="19"/>
        <v>57316</v>
      </c>
      <c r="V42" s="94">
        <f t="shared" si="19"/>
        <v>57316</v>
      </c>
    </row>
    <row r="43" spans="1:22" s="50" customFormat="1" x14ac:dyDescent="0.2">
      <c r="A43" s="100"/>
    </row>
    <row r="44" spans="1:22" s="50" customFormat="1" ht="12.75" thickBot="1" x14ac:dyDescent="0.25">
      <c r="A44" s="100"/>
    </row>
    <row r="45" spans="1:22" s="50" customFormat="1" ht="12.75" thickBot="1" x14ac:dyDescent="0.25">
      <c r="A45" s="104" t="s">
        <v>66</v>
      </c>
    </row>
    <row r="46" spans="1:22" x14ac:dyDescent="0.2">
      <c r="A46" s="63" t="s">
        <v>78</v>
      </c>
    </row>
    <row r="47" spans="1:22" ht="9" hidden="1" customHeight="1" x14ac:dyDescent="0.2">
      <c r="A47" s="43" t="s">
        <v>67</v>
      </c>
    </row>
    <row r="48" spans="1:2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7"/>
  <sheetViews>
    <sheetView workbookViewId="0">
      <pane xSplit="1" topLeftCell="Y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36" s="51" customFormat="1" ht="12" customHeight="1" x14ac:dyDescent="0.2">
      <c r="A1" s="209" t="s">
        <v>82</v>
      </c>
    </row>
    <row r="2" spans="1:36" s="51" customFormat="1" ht="12" customHeight="1" x14ac:dyDescent="0.2">
      <c r="A2" s="209"/>
    </row>
    <row r="3" spans="1:36" ht="18" customHeight="1" x14ac:dyDescent="0.2">
      <c r="A3" s="111" t="s">
        <v>100</v>
      </c>
      <c r="B3" s="138">
        <f>'РБ ВВ 10(2024)| FIT18'!B24</f>
        <v>45574</v>
      </c>
      <c r="C3" s="138">
        <f>'РБ ВВ 10(2024)| FIT18'!C24</f>
        <v>45578</v>
      </c>
      <c r="D3" s="138">
        <f>'РБ ВВ 10(2024)| FIT18'!D24</f>
        <v>45580</v>
      </c>
      <c r="E3" s="138">
        <f>'РБ ВВ 10(2024)| FIT18'!E24</f>
        <v>45581</v>
      </c>
      <c r="F3" s="138">
        <f>'РБ ВВ 10(2024)| FIT18'!F24</f>
        <v>45582</v>
      </c>
      <c r="G3" s="138">
        <f>'РБ ВВ 10(2024)| FIT18'!G24</f>
        <v>45584</v>
      </c>
      <c r="H3" s="138">
        <f>'РБ ВВ 10(2024)| FIT18'!H24</f>
        <v>45585</v>
      </c>
      <c r="I3" s="138">
        <f>'РБ ВВ 10(2024)| FIT18'!I24</f>
        <v>45591</v>
      </c>
      <c r="J3" s="138">
        <f>'РБ ВВ 10(2024)| FIT18'!J24</f>
        <v>45592</v>
      </c>
      <c r="K3" s="138">
        <f>'РБ ВВ 10(2024)| FIT18'!K24</f>
        <v>45593</v>
      </c>
      <c r="L3" s="138">
        <f>'РБ ВВ 10(2024)| FIT18'!L24</f>
        <v>45595</v>
      </c>
      <c r="M3" s="138">
        <f>'РБ ВВ 10(2024)| FIT18'!M24</f>
        <v>45598</v>
      </c>
      <c r="N3" s="138">
        <f>'РБ ВВ 10(2024)| FIT18'!N24</f>
        <v>45599</v>
      </c>
      <c r="O3" s="138">
        <f>'РБ ВВ 10(2024)| FIT18'!O24</f>
        <v>45600</v>
      </c>
      <c r="P3" s="138">
        <f>'РБ ВВ 10(2024)| FIT18'!P24</f>
        <v>45601</v>
      </c>
      <c r="Q3" s="138">
        <f>'РБ ВВ 10(2024)| FIT18'!Q24</f>
        <v>45603</v>
      </c>
      <c r="R3" s="138">
        <f>'РБ ВВ 10(2024)| FIT18'!R24</f>
        <v>45604</v>
      </c>
      <c r="S3" s="138">
        <f>'РБ ВВ 10(2024)| FIT18'!S24</f>
        <v>45606</v>
      </c>
      <c r="T3" s="138">
        <f>'РБ ВВ 10(2024)| FIT18'!T24</f>
        <v>45607</v>
      </c>
      <c r="U3" s="138">
        <f>'РБ ВВ 10(2024)| FIT18'!U24</f>
        <v>45611</v>
      </c>
      <c r="V3" s="138">
        <f>'РБ ВВ 10(2024)| FIT18'!V24</f>
        <v>45613</v>
      </c>
      <c r="W3" s="138">
        <f>'РБ ВВ 10(2024)| FIT18'!W24</f>
        <v>45618</v>
      </c>
      <c r="X3" s="138">
        <f>'РБ ВВ 10(2024)| FIT18'!X24</f>
        <v>45619</v>
      </c>
      <c r="Y3" s="138">
        <f>'РБ ВВ 10(2024)| FIT18'!Y24</f>
        <v>45620</v>
      </c>
      <c r="Z3" s="138">
        <f>'РБ ВВ 10(2024)| FIT18'!Z24</f>
        <v>45621</v>
      </c>
      <c r="AA3" s="138">
        <f>'РБ ВВ 10(2024)| FIT18'!AA24</f>
        <v>45627</v>
      </c>
      <c r="AB3" s="138">
        <f>'РБ ВВ 10(2024)| FIT18'!AB24</f>
        <v>45633</v>
      </c>
      <c r="AC3" s="138">
        <f>'РБ ВВ 10(2024)| FIT18'!AC24</f>
        <v>45634</v>
      </c>
      <c r="AD3" s="138">
        <f>'РБ ВВ 10(2024)| FIT18'!AD24</f>
        <v>45639</v>
      </c>
      <c r="AE3" s="138">
        <f>'РБ ВВ 10(2024)| FIT18'!AE24</f>
        <v>45642</v>
      </c>
      <c r="AF3" s="138">
        <f>'РБ ВВ 10(2024)| FIT18'!AF24</f>
        <v>45647</v>
      </c>
      <c r="AG3" s="138">
        <f>'РБ ВВ 10(2024)| FIT18'!AG24</f>
        <v>45650</v>
      </c>
      <c r="AH3" s="138">
        <f>'РБ ВВ 10(2024)| FIT18'!AH24</f>
        <v>45653</v>
      </c>
      <c r="AI3" s="138">
        <f>'РБ ВВ 10(2024)| FIT18'!AI24</f>
        <v>45654</v>
      </c>
      <c r="AJ3" s="138">
        <f>'РБ ВВ 10(2024)| FIT18'!AJ24</f>
        <v>45655</v>
      </c>
    </row>
    <row r="4" spans="1:36" ht="20.25" customHeight="1" x14ac:dyDescent="0.2">
      <c r="A4" s="90" t="s">
        <v>64</v>
      </c>
      <c r="B4" s="138">
        <f>'РБ ВВ 10(2024)| FIT18'!B25</f>
        <v>45577</v>
      </c>
      <c r="C4" s="138">
        <f>'РБ ВВ 10(2024)| FIT18'!C25</f>
        <v>45579</v>
      </c>
      <c r="D4" s="138">
        <f>'РБ ВВ 10(2024)| FIT18'!D25</f>
        <v>45580</v>
      </c>
      <c r="E4" s="138">
        <f>'РБ ВВ 10(2024)| FIT18'!E25</f>
        <v>45581</v>
      </c>
      <c r="F4" s="138">
        <f>'РБ ВВ 10(2024)| FIT18'!F25</f>
        <v>45583</v>
      </c>
      <c r="G4" s="138">
        <f>'РБ ВВ 10(2024)| FIT18'!G25</f>
        <v>45584</v>
      </c>
      <c r="H4" s="138">
        <f>'РБ ВВ 10(2024)| FIT18'!H25</f>
        <v>45590</v>
      </c>
      <c r="I4" s="138">
        <f>'РБ ВВ 10(2024)| FIT18'!I25</f>
        <v>45591</v>
      </c>
      <c r="J4" s="138">
        <f>'РБ ВВ 10(2024)| FIT18'!J25</f>
        <v>45592</v>
      </c>
      <c r="K4" s="138">
        <f>'РБ ВВ 10(2024)| FIT18'!K25</f>
        <v>45594</v>
      </c>
      <c r="L4" s="138">
        <f>'РБ ВВ 10(2024)| FIT18'!L25</f>
        <v>45597</v>
      </c>
      <c r="M4" s="138">
        <f>'РБ ВВ 10(2024)| FIT18'!M25</f>
        <v>45598</v>
      </c>
      <c r="N4" s="138">
        <f>'РБ ВВ 10(2024)| FIT18'!N25</f>
        <v>45599</v>
      </c>
      <c r="O4" s="138">
        <f>'РБ ВВ 10(2024)| FIT18'!O25</f>
        <v>45600</v>
      </c>
      <c r="P4" s="138">
        <f>'РБ ВВ 10(2024)| FIT18'!P25</f>
        <v>45602</v>
      </c>
      <c r="Q4" s="138">
        <f>'РБ ВВ 10(2024)| FIT18'!Q25</f>
        <v>45603</v>
      </c>
      <c r="R4" s="138">
        <f>'РБ ВВ 10(2024)| FIT18'!R25</f>
        <v>45605</v>
      </c>
      <c r="S4" s="138">
        <f>'РБ ВВ 10(2024)| FIT18'!S25</f>
        <v>45606</v>
      </c>
      <c r="T4" s="138">
        <f>'РБ ВВ 10(2024)| FIT18'!T25</f>
        <v>45610</v>
      </c>
      <c r="U4" s="138">
        <f>'РБ ВВ 10(2024)| FIT18'!U25</f>
        <v>45612</v>
      </c>
      <c r="V4" s="138">
        <f>'РБ ВВ 10(2024)| FIT18'!V25</f>
        <v>45617</v>
      </c>
      <c r="W4" s="138">
        <f>'РБ ВВ 10(2024)| FIT18'!W25</f>
        <v>45618</v>
      </c>
      <c r="X4" s="138">
        <f>'РБ ВВ 10(2024)| FIT18'!X25</f>
        <v>45619</v>
      </c>
      <c r="Y4" s="138">
        <f>'РБ ВВ 10(2024)| FIT18'!Y25</f>
        <v>45621</v>
      </c>
      <c r="Z4" s="138">
        <f>'РБ ВВ 10(2024)| FIT18'!Z25</f>
        <v>45626</v>
      </c>
      <c r="AA4" s="138">
        <f>'РБ ВВ 10(2024)| FIT18'!AA25</f>
        <v>45632</v>
      </c>
      <c r="AB4" s="138">
        <f>'РБ ВВ 10(2024)| FIT18'!AB25</f>
        <v>45633</v>
      </c>
      <c r="AC4" s="138">
        <f>'РБ ВВ 10(2024)| FIT18'!AC25</f>
        <v>45638</v>
      </c>
      <c r="AD4" s="138">
        <f>'РБ ВВ 10(2024)| FIT18'!AD25</f>
        <v>45641</v>
      </c>
      <c r="AE4" s="138">
        <f>'РБ ВВ 10(2024)| FIT18'!AE25</f>
        <v>45646</v>
      </c>
      <c r="AF4" s="138">
        <f>'РБ ВВ 10(2024)| FIT18'!AF25</f>
        <v>45649</v>
      </c>
      <c r="AG4" s="138">
        <f>'РБ ВВ 10(2024)| FIT18'!AG25</f>
        <v>45652</v>
      </c>
      <c r="AH4" s="138">
        <f>'РБ ВВ 10(2024)| FIT18'!AH25</f>
        <v>45653</v>
      </c>
      <c r="AI4" s="138">
        <f>'РБ ВВ 10(2024)| FIT18'!AI25</f>
        <v>45654</v>
      </c>
      <c r="AJ4" s="138">
        <f>'РБ ВВ 10(2024)| FIT18'!AJ25</f>
        <v>45655</v>
      </c>
    </row>
    <row r="5" spans="1:36"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36" s="50" customFormat="1" x14ac:dyDescent="0.2">
      <c r="A6" s="88">
        <v>1</v>
      </c>
      <c r="B6" s="94">
        <f>'РБ ВВ 10(2024)| FIT18'!B27+25</f>
        <v>15372</v>
      </c>
      <c r="C6" s="94">
        <f>'РБ ВВ 10(2024)| FIT18'!C27+25</f>
        <v>11457</v>
      </c>
      <c r="D6" s="94">
        <f>'РБ ВВ 10(2024)| FIT18'!D27+25</f>
        <v>11457</v>
      </c>
      <c r="E6" s="94">
        <f>'РБ ВВ 10(2024)| FIT18'!E27+25</f>
        <v>11457</v>
      </c>
      <c r="F6" s="94">
        <f>'РБ ВВ 10(2024)| FIT18'!F27+25</f>
        <v>11457</v>
      </c>
      <c r="G6" s="94">
        <f>'РБ ВВ 10(2024)| FIT18'!G27+25</f>
        <v>15372</v>
      </c>
      <c r="H6" s="94">
        <f>'РБ ВВ 10(2024)| FIT18'!H27+25</f>
        <v>11457</v>
      </c>
      <c r="I6" s="94">
        <f>'РБ ВВ 10(2024)| FIT18'!I27+25</f>
        <v>13023</v>
      </c>
      <c r="J6" s="94">
        <f>'РБ ВВ 10(2024)| FIT18'!J27+25</f>
        <v>13023</v>
      </c>
      <c r="K6" s="94">
        <f>'РБ ВВ 10(2024)| FIT18'!K27+25</f>
        <v>13023</v>
      </c>
      <c r="L6" s="94">
        <f>'РБ ВВ 10(2024)| FIT18'!L27+25</f>
        <v>13023</v>
      </c>
      <c r="M6" s="94">
        <f>'РБ ВВ 10(2024)| FIT18'!M27+25</f>
        <v>14589</v>
      </c>
      <c r="N6" s="94">
        <f>'РБ ВВ 10(2024)| FIT18'!N27+25</f>
        <v>9813</v>
      </c>
      <c r="O6" s="94">
        <f>'РБ ВВ 10(2024)| FIT18'!O27+25</f>
        <v>7777</v>
      </c>
      <c r="P6" s="94">
        <f>'РБ ВВ 10(2024)| FIT18'!P27+25</f>
        <v>8325</v>
      </c>
      <c r="Q6" s="94">
        <f>'РБ ВВ 10(2024)| FIT18'!Q27+25</f>
        <v>7777</v>
      </c>
      <c r="R6" s="94">
        <f>'РБ ВВ 10(2024)| FIT18'!R27+25</f>
        <v>8325</v>
      </c>
      <c r="S6" s="94">
        <f>'РБ ВВ 10(2024)| FIT18'!S27+25</f>
        <v>7229</v>
      </c>
      <c r="T6" s="94">
        <f>'РБ ВВ 10(2024)| FIT18'!T27+25</f>
        <v>6681</v>
      </c>
      <c r="U6" s="94">
        <f>'РБ ВВ 10(2024)| FIT18'!U27+25</f>
        <v>7229</v>
      </c>
      <c r="V6" s="94">
        <f>'РБ ВВ 10(2024)| FIT18'!V27+25</f>
        <v>6681</v>
      </c>
      <c r="W6" s="94">
        <f>'РБ ВВ 10(2024)| FIT18'!W27+25</f>
        <v>7777</v>
      </c>
      <c r="X6" s="94">
        <f>'РБ ВВ 10(2024)| FIT18'!X27+25</f>
        <v>7777</v>
      </c>
      <c r="Y6" s="94">
        <f>'РБ ВВ 10(2024)| FIT18'!Y27+25</f>
        <v>7777</v>
      </c>
      <c r="Z6" s="94">
        <f>'РБ ВВ 10(2024)| FIT18'!Z27+25</f>
        <v>6681</v>
      </c>
      <c r="AA6" s="94">
        <f>'РБ ВВ 10(2024)| FIT18'!AA27+25</f>
        <v>6838</v>
      </c>
      <c r="AB6" s="94">
        <f>'РБ ВВ 10(2024)| FIT18'!AB27+25</f>
        <v>7542</v>
      </c>
      <c r="AC6" s="94">
        <f>'РБ ВВ 10(2024)| FIT18'!AC27+25</f>
        <v>6838</v>
      </c>
      <c r="AD6" s="94">
        <f>'РБ ВВ 10(2024)| FIT18'!AD27+25</f>
        <v>7542</v>
      </c>
      <c r="AE6" s="94">
        <f>'РБ ВВ 10(2024)| FIT18'!AE27+25</f>
        <v>8247</v>
      </c>
      <c r="AF6" s="94">
        <f>'РБ ВВ 10(2024)| FIT18'!AF27+25</f>
        <v>8952</v>
      </c>
      <c r="AG6" s="94">
        <f>'РБ ВВ 10(2024)| FIT18'!AG27+25</f>
        <v>11457</v>
      </c>
      <c r="AH6" s="94">
        <f>'РБ ВВ 10(2024)| FIT18'!AH27+25</f>
        <v>13963</v>
      </c>
      <c r="AI6" s="94">
        <f>'РБ ВВ 10(2024)| FIT18'!AI27+25</f>
        <v>15216</v>
      </c>
      <c r="AJ6" s="94">
        <f>'РБ ВВ 10(2024)| FIT18'!AJ27+25</f>
        <v>17643</v>
      </c>
    </row>
    <row r="7" spans="1:36" s="50" customFormat="1" x14ac:dyDescent="0.2">
      <c r="A7" s="88">
        <v>2</v>
      </c>
      <c r="B7" s="94">
        <f>'РБ ВВ 10(2024)| FIT18'!B28+25</f>
        <v>16547</v>
      </c>
      <c r="C7" s="94">
        <f>'РБ ВВ 10(2024)| FIT18'!C28+25</f>
        <v>12632</v>
      </c>
      <c r="D7" s="94">
        <f>'РБ ВВ 10(2024)| FIT18'!D28+25</f>
        <v>12632</v>
      </c>
      <c r="E7" s="94">
        <f>'РБ ВВ 10(2024)| FIT18'!E28+25</f>
        <v>12632</v>
      </c>
      <c r="F7" s="94">
        <f>'РБ ВВ 10(2024)| FIT18'!F28+25</f>
        <v>12632</v>
      </c>
      <c r="G7" s="94">
        <f>'РБ ВВ 10(2024)| FIT18'!G28+25</f>
        <v>16547</v>
      </c>
      <c r="H7" s="94">
        <f>'РБ ВВ 10(2024)| FIT18'!H28+25</f>
        <v>12632</v>
      </c>
      <c r="I7" s="94">
        <f>'РБ ВВ 10(2024)| FIT18'!I28+25</f>
        <v>14198</v>
      </c>
      <c r="J7" s="94">
        <f>'РБ ВВ 10(2024)| FIT18'!J28+25</f>
        <v>14198</v>
      </c>
      <c r="K7" s="94">
        <f>'РБ ВВ 10(2024)| FIT18'!K28+25</f>
        <v>14198</v>
      </c>
      <c r="L7" s="94">
        <f>'РБ ВВ 10(2024)| FIT18'!L28+25</f>
        <v>14198</v>
      </c>
      <c r="M7" s="94">
        <f>'РБ ВВ 10(2024)| FIT18'!M28+25</f>
        <v>15764</v>
      </c>
      <c r="N7" s="94">
        <f>'РБ ВВ 10(2024)| FIT18'!N28+25</f>
        <v>10987</v>
      </c>
      <c r="O7" s="94">
        <f>'РБ ВВ 10(2024)| FIT18'!O28+25</f>
        <v>8952</v>
      </c>
      <c r="P7" s="94">
        <f>'РБ ВВ 10(2024)| FIT18'!P28+25</f>
        <v>9500</v>
      </c>
      <c r="Q7" s="94">
        <f>'РБ ВВ 10(2024)| FIT18'!Q28+25</f>
        <v>8952</v>
      </c>
      <c r="R7" s="94">
        <f>'РБ ВВ 10(2024)| FIT18'!R28+25</f>
        <v>9500</v>
      </c>
      <c r="S7" s="94">
        <f>'РБ ВВ 10(2024)| FIT18'!S28+25</f>
        <v>8404</v>
      </c>
      <c r="T7" s="94">
        <f>'РБ ВВ 10(2024)| FIT18'!T28+25</f>
        <v>7855</v>
      </c>
      <c r="U7" s="94">
        <f>'РБ ВВ 10(2024)| FIT18'!U28+25</f>
        <v>8404</v>
      </c>
      <c r="V7" s="94">
        <f>'РБ ВВ 10(2024)| FIT18'!V28+25</f>
        <v>7855</v>
      </c>
      <c r="W7" s="94">
        <f>'РБ ВВ 10(2024)| FIT18'!W28+25</f>
        <v>8952</v>
      </c>
      <c r="X7" s="94">
        <f>'РБ ВВ 10(2024)| FIT18'!X28+25</f>
        <v>8952</v>
      </c>
      <c r="Y7" s="94">
        <f>'РБ ВВ 10(2024)| FIT18'!Y28+25</f>
        <v>8952</v>
      </c>
      <c r="Z7" s="94">
        <f>'РБ ВВ 10(2024)| FIT18'!Z28+25</f>
        <v>7855</v>
      </c>
      <c r="AA7" s="94">
        <f>'РБ ВВ 10(2024)| FIT18'!AA28+25</f>
        <v>8012</v>
      </c>
      <c r="AB7" s="94">
        <f>'РБ ВВ 10(2024)| FIT18'!AB28+25</f>
        <v>8717</v>
      </c>
      <c r="AC7" s="94">
        <f>'РБ ВВ 10(2024)| FIT18'!AC28+25</f>
        <v>8012</v>
      </c>
      <c r="AD7" s="94">
        <f>'РБ ВВ 10(2024)| FIT18'!AD28+25</f>
        <v>8717</v>
      </c>
      <c r="AE7" s="94">
        <f>'РБ ВВ 10(2024)| FIT18'!AE28+25</f>
        <v>9421</v>
      </c>
      <c r="AF7" s="94">
        <f>'РБ ВВ 10(2024)| FIT18'!AF28+25</f>
        <v>10126</v>
      </c>
      <c r="AG7" s="94">
        <f>'РБ ВВ 10(2024)| FIT18'!AG28+25</f>
        <v>12632</v>
      </c>
      <c r="AH7" s="94">
        <f>'РБ ВВ 10(2024)| FIT18'!AH28+25</f>
        <v>15137</v>
      </c>
      <c r="AI7" s="94">
        <f>'РБ ВВ 10(2024)| FIT18'!AI28+25</f>
        <v>16390</v>
      </c>
      <c r="AJ7" s="94">
        <f>'РБ ВВ 10(2024)| FIT18'!AJ28+25</f>
        <v>19209</v>
      </c>
    </row>
    <row r="8" spans="1:36" s="50" customFormat="1" x14ac:dyDescent="0.2">
      <c r="A8" s="42" t="s">
        <v>240</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row>
    <row r="9" spans="1:36" s="50" customFormat="1" x14ac:dyDescent="0.2">
      <c r="A9" s="187">
        <v>1</v>
      </c>
      <c r="B9" s="94">
        <f>'РБ ВВ 10(2024)| FIT18'!B30+25</f>
        <v>16155</v>
      </c>
      <c r="C9" s="94">
        <f>'РБ ВВ 10(2024)| FIT18'!C30+25</f>
        <v>12240</v>
      </c>
      <c r="D9" s="94">
        <f>'РБ ВВ 10(2024)| FIT18'!D30+25</f>
        <v>12240</v>
      </c>
      <c r="E9" s="94">
        <f>'РБ ВВ 10(2024)| FIT18'!E30+25</f>
        <v>12240</v>
      </c>
      <c r="F9" s="94">
        <f>'РБ ВВ 10(2024)| FIT18'!F30+25</f>
        <v>12240</v>
      </c>
      <c r="G9" s="94">
        <f>'РБ ВВ 10(2024)| FIT18'!G30+25</f>
        <v>16155</v>
      </c>
      <c r="H9" s="94">
        <f>'РБ ВВ 10(2024)| FIT18'!H30+25</f>
        <v>12240</v>
      </c>
      <c r="I9" s="94">
        <f>'РБ ВВ 10(2024)| FIT18'!I30+25</f>
        <v>13806</v>
      </c>
      <c r="J9" s="94">
        <f>'РБ ВВ 10(2024)| FIT18'!J30+25</f>
        <v>13806</v>
      </c>
      <c r="K9" s="94">
        <f>'РБ ВВ 10(2024)| FIT18'!K30+25</f>
        <v>13806</v>
      </c>
      <c r="L9" s="94">
        <f>'РБ ВВ 10(2024)| FIT18'!L30+25</f>
        <v>13806</v>
      </c>
      <c r="M9" s="94">
        <f>'РБ ВВ 10(2024)| FIT18'!M30+25</f>
        <v>15372</v>
      </c>
      <c r="N9" s="94">
        <f>'РБ ВВ 10(2024)| FIT18'!N30+25</f>
        <v>10596</v>
      </c>
      <c r="O9" s="94">
        <f>'РБ ВВ 10(2024)| FIT18'!O30+25</f>
        <v>8560</v>
      </c>
      <c r="P9" s="94">
        <f>'РБ ВВ 10(2024)| FIT18'!P30+25</f>
        <v>9108</v>
      </c>
      <c r="Q9" s="94">
        <f>'РБ ВВ 10(2024)| FIT18'!Q30+25</f>
        <v>8560</v>
      </c>
      <c r="R9" s="94">
        <f>'РБ ВВ 10(2024)| FIT18'!R30+25</f>
        <v>9108</v>
      </c>
      <c r="S9" s="94">
        <f>'РБ ВВ 10(2024)| FIT18'!S30+25</f>
        <v>8012</v>
      </c>
      <c r="T9" s="94">
        <f>'РБ ВВ 10(2024)| FIT18'!T30+25</f>
        <v>7464</v>
      </c>
      <c r="U9" s="94">
        <f>'РБ ВВ 10(2024)| FIT18'!U30+25</f>
        <v>8012</v>
      </c>
      <c r="V9" s="94">
        <f>'РБ ВВ 10(2024)| FIT18'!V30+25</f>
        <v>7464</v>
      </c>
      <c r="W9" s="94">
        <f>'РБ ВВ 10(2024)| FIT18'!W30+25</f>
        <v>8560</v>
      </c>
      <c r="X9" s="94">
        <f>'РБ ВВ 10(2024)| FIT18'!X30+25</f>
        <v>8560</v>
      </c>
      <c r="Y9" s="94">
        <f>'РБ ВВ 10(2024)| FIT18'!Y30+25</f>
        <v>8560</v>
      </c>
      <c r="Z9" s="94">
        <f>'РБ ВВ 10(2024)| FIT18'!Z30+25</f>
        <v>7464</v>
      </c>
      <c r="AA9" s="94">
        <f>'РБ ВВ 10(2024)| FIT18'!AA30+25</f>
        <v>7621</v>
      </c>
      <c r="AB9" s="94">
        <f>'РБ ВВ 10(2024)| FIT18'!AB30+25</f>
        <v>8325</v>
      </c>
      <c r="AC9" s="94">
        <f>'РБ ВВ 10(2024)| FIT18'!AC30+25</f>
        <v>7621</v>
      </c>
      <c r="AD9" s="94">
        <f>'РБ ВВ 10(2024)| FIT18'!AD30+25</f>
        <v>8325</v>
      </c>
      <c r="AE9" s="94">
        <f>'РБ ВВ 10(2024)| FIT18'!AE30+25</f>
        <v>9030</v>
      </c>
      <c r="AF9" s="94">
        <f>'РБ ВВ 10(2024)| FIT18'!AF30+25</f>
        <v>9735</v>
      </c>
      <c r="AG9" s="94">
        <f>'РБ ВВ 10(2024)| FIT18'!AG30+25</f>
        <v>12240</v>
      </c>
      <c r="AH9" s="94">
        <f>'РБ ВВ 10(2024)| FIT18'!AH30+25</f>
        <v>14746</v>
      </c>
      <c r="AI9" s="94">
        <f>'РБ ВВ 10(2024)| FIT18'!AI30+25</f>
        <v>15999</v>
      </c>
      <c r="AJ9" s="94">
        <f>'РБ ВВ 10(2024)| FIT18'!AJ30+25</f>
        <v>19209</v>
      </c>
    </row>
    <row r="10" spans="1:36" s="50" customFormat="1" x14ac:dyDescent="0.2">
      <c r="A10" s="187">
        <v>2</v>
      </c>
      <c r="B10" s="94">
        <f>'РБ ВВ 10(2024)| FIT18'!B31+25</f>
        <v>17330</v>
      </c>
      <c r="C10" s="94">
        <f>'РБ ВВ 10(2024)| FIT18'!C31+25</f>
        <v>13415</v>
      </c>
      <c r="D10" s="94">
        <f>'РБ ВВ 10(2024)| FIT18'!D31+25</f>
        <v>13415</v>
      </c>
      <c r="E10" s="94">
        <f>'РБ ВВ 10(2024)| FIT18'!E31+25</f>
        <v>13415</v>
      </c>
      <c r="F10" s="94">
        <f>'РБ ВВ 10(2024)| FIT18'!F31+25</f>
        <v>13415</v>
      </c>
      <c r="G10" s="94">
        <f>'РБ ВВ 10(2024)| FIT18'!G31+25</f>
        <v>17330</v>
      </c>
      <c r="H10" s="94">
        <f>'РБ ВВ 10(2024)| FIT18'!H31+25</f>
        <v>13415</v>
      </c>
      <c r="I10" s="94">
        <f>'РБ ВВ 10(2024)| FIT18'!I31+25</f>
        <v>14981</v>
      </c>
      <c r="J10" s="94">
        <f>'РБ ВВ 10(2024)| FIT18'!J31+25</f>
        <v>14981</v>
      </c>
      <c r="K10" s="94">
        <f>'РБ ВВ 10(2024)| FIT18'!K31+25</f>
        <v>14981</v>
      </c>
      <c r="L10" s="94">
        <f>'РБ ВВ 10(2024)| FIT18'!L31+25</f>
        <v>14981</v>
      </c>
      <c r="M10" s="94">
        <f>'РБ ВВ 10(2024)| FIT18'!M31+25</f>
        <v>16547</v>
      </c>
      <c r="N10" s="94">
        <f>'РБ ВВ 10(2024)| FIT18'!N31+25</f>
        <v>11770</v>
      </c>
      <c r="O10" s="94">
        <f>'РБ ВВ 10(2024)| FIT18'!O31+25</f>
        <v>9735</v>
      </c>
      <c r="P10" s="94">
        <f>'РБ ВВ 10(2024)| FIT18'!P31+25</f>
        <v>10283</v>
      </c>
      <c r="Q10" s="94">
        <f>'РБ ВВ 10(2024)| FIT18'!Q31+25</f>
        <v>9735</v>
      </c>
      <c r="R10" s="94">
        <f>'РБ ВВ 10(2024)| FIT18'!R31+25</f>
        <v>10283</v>
      </c>
      <c r="S10" s="94">
        <f>'РБ ВВ 10(2024)| FIT18'!S31+25</f>
        <v>9187</v>
      </c>
      <c r="T10" s="94">
        <f>'РБ ВВ 10(2024)| FIT18'!T31+25</f>
        <v>8638</v>
      </c>
      <c r="U10" s="94">
        <f>'РБ ВВ 10(2024)| FIT18'!U31+25</f>
        <v>9187</v>
      </c>
      <c r="V10" s="94">
        <f>'РБ ВВ 10(2024)| FIT18'!V31+25</f>
        <v>8638</v>
      </c>
      <c r="W10" s="94">
        <f>'РБ ВВ 10(2024)| FIT18'!W31+25</f>
        <v>9735</v>
      </c>
      <c r="X10" s="94">
        <f>'РБ ВВ 10(2024)| FIT18'!X31+25</f>
        <v>9735</v>
      </c>
      <c r="Y10" s="94">
        <f>'РБ ВВ 10(2024)| FIT18'!Y31+25</f>
        <v>9735</v>
      </c>
      <c r="Z10" s="94">
        <f>'РБ ВВ 10(2024)| FIT18'!Z31+25</f>
        <v>8638</v>
      </c>
      <c r="AA10" s="94">
        <f>'РБ ВВ 10(2024)| FIT18'!AA31+25</f>
        <v>8795</v>
      </c>
      <c r="AB10" s="94">
        <f>'РБ ВВ 10(2024)| FIT18'!AB31+25</f>
        <v>9500</v>
      </c>
      <c r="AC10" s="94">
        <f>'РБ ВВ 10(2024)| FIT18'!AC31+25</f>
        <v>8795</v>
      </c>
      <c r="AD10" s="94">
        <f>'РБ ВВ 10(2024)| FIT18'!AD31+25</f>
        <v>9500</v>
      </c>
      <c r="AE10" s="94">
        <f>'РБ ВВ 10(2024)| FIT18'!AE31+25</f>
        <v>10204</v>
      </c>
      <c r="AF10" s="94">
        <f>'РБ ВВ 10(2024)| FIT18'!AF31+25</f>
        <v>10909</v>
      </c>
      <c r="AG10" s="94">
        <f>'РБ ВВ 10(2024)| FIT18'!AG31+25</f>
        <v>13415</v>
      </c>
      <c r="AH10" s="94">
        <f>'РБ ВВ 10(2024)| FIT18'!AH31+25</f>
        <v>15920</v>
      </c>
      <c r="AI10" s="94">
        <f>'РБ ВВ 10(2024)| FIT18'!AI31+25</f>
        <v>17173</v>
      </c>
      <c r="AJ10" s="94">
        <f>'РБ ВВ 10(2024)| FIT18'!AJ31+25</f>
        <v>20775</v>
      </c>
    </row>
    <row r="11" spans="1:36"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row>
    <row r="12" spans="1:36" s="50" customFormat="1" x14ac:dyDescent="0.2">
      <c r="A12" s="88">
        <f>A6</f>
        <v>1</v>
      </c>
      <c r="B12" s="94">
        <f>'РБ ВВ 10(2024)| FIT18'!B33+25</f>
        <v>16938</v>
      </c>
      <c r="C12" s="94">
        <f>'РБ ВВ 10(2024)| FIT18'!C33+25</f>
        <v>13023</v>
      </c>
      <c r="D12" s="94">
        <f>'РБ ВВ 10(2024)| FIT18'!D33+25</f>
        <v>13023</v>
      </c>
      <c r="E12" s="94">
        <f>'РБ ВВ 10(2024)| FIT18'!E33+25</f>
        <v>13023</v>
      </c>
      <c r="F12" s="94">
        <f>'РБ ВВ 10(2024)| FIT18'!F33+25</f>
        <v>13023</v>
      </c>
      <c r="G12" s="94">
        <f>'РБ ВВ 10(2024)| FIT18'!G33+25</f>
        <v>16938</v>
      </c>
      <c r="H12" s="94">
        <f>'РБ ВВ 10(2024)| FIT18'!H33+25</f>
        <v>13023</v>
      </c>
      <c r="I12" s="94">
        <f>'РБ ВВ 10(2024)| FIT18'!I33+25</f>
        <v>14589</v>
      </c>
      <c r="J12" s="94">
        <f>'РБ ВВ 10(2024)| FIT18'!J33+25</f>
        <v>14589</v>
      </c>
      <c r="K12" s="94">
        <f>'РБ ВВ 10(2024)| FIT18'!K33+25</f>
        <v>14589</v>
      </c>
      <c r="L12" s="94">
        <f>'РБ ВВ 10(2024)| FIT18'!L33+25</f>
        <v>14589</v>
      </c>
      <c r="M12" s="94">
        <f>'РБ ВВ 10(2024)| FIT18'!M33+25</f>
        <v>16155</v>
      </c>
      <c r="N12" s="94">
        <f>'РБ ВВ 10(2024)| FIT18'!N33+25</f>
        <v>11379</v>
      </c>
      <c r="O12" s="94">
        <f>'РБ ВВ 10(2024)| FIT18'!O33+25</f>
        <v>9343</v>
      </c>
      <c r="P12" s="94">
        <f>'РБ ВВ 10(2024)| FIT18'!P33+25</f>
        <v>9891</v>
      </c>
      <c r="Q12" s="94">
        <f>'РБ ВВ 10(2024)| FIT18'!Q33+25</f>
        <v>9343</v>
      </c>
      <c r="R12" s="94">
        <f>'РБ ВВ 10(2024)| FIT18'!R33+25</f>
        <v>9891</v>
      </c>
      <c r="S12" s="94">
        <f>'РБ ВВ 10(2024)| FIT18'!S33+25</f>
        <v>8795</v>
      </c>
      <c r="T12" s="94">
        <f>'РБ ВВ 10(2024)| FIT18'!T33+25</f>
        <v>8247</v>
      </c>
      <c r="U12" s="94">
        <f>'РБ ВВ 10(2024)| FIT18'!U33+25</f>
        <v>8795</v>
      </c>
      <c r="V12" s="94">
        <f>'РБ ВВ 10(2024)| FIT18'!V33+25</f>
        <v>8247</v>
      </c>
      <c r="W12" s="94">
        <f>'РБ ВВ 10(2024)| FIT18'!W33+25</f>
        <v>9343</v>
      </c>
      <c r="X12" s="94">
        <f>'РБ ВВ 10(2024)| FIT18'!X33+25</f>
        <v>9343</v>
      </c>
      <c r="Y12" s="94">
        <f>'РБ ВВ 10(2024)| FIT18'!Y33+25</f>
        <v>9343</v>
      </c>
      <c r="Z12" s="94">
        <f>'РБ ВВ 10(2024)| FIT18'!Z33+25</f>
        <v>8247</v>
      </c>
      <c r="AA12" s="94">
        <f>'РБ ВВ 10(2024)| FIT18'!AA33+25</f>
        <v>8404</v>
      </c>
      <c r="AB12" s="94">
        <f>'РБ ВВ 10(2024)| FIT18'!AB33+25</f>
        <v>9108</v>
      </c>
      <c r="AC12" s="94">
        <f>'РБ ВВ 10(2024)| FIT18'!AC33+25</f>
        <v>8404</v>
      </c>
      <c r="AD12" s="94">
        <f>'РБ ВВ 10(2024)| FIT18'!AD33+25</f>
        <v>9108</v>
      </c>
      <c r="AE12" s="94">
        <f>'РБ ВВ 10(2024)| FIT18'!AE33+25</f>
        <v>9813</v>
      </c>
      <c r="AF12" s="94">
        <f>'РБ ВВ 10(2024)| FIT18'!AF33+25</f>
        <v>10518</v>
      </c>
      <c r="AG12" s="94">
        <f>'РБ ВВ 10(2024)| FIT18'!AG33+25</f>
        <v>13023</v>
      </c>
      <c r="AH12" s="94">
        <f>'РБ ВВ 10(2024)| FIT18'!AH33+25</f>
        <v>15529</v>
      </c>
      <c r="AI12" s="94">
        <f>'РБ ВВ 10(2024)| FIT18'!AI33+25</f>
        <v>16782</v>
      </c>
      <c r="AJ12" s="94">
        <f>'РБ ВВ 10(2024)| FIT18'!AJ33+25</f>
        <v>19992</v>
      </c>
    </row>
    <row r="13" spans="1:36" s="50" customFormat="1" x14ac:dyDescent="0.2">
      <c r="A13" s="88">
        <f>A7</f>
        <v>2</v>
      </c>
      <c r="B13" s="94">
        <f>'РБ ВВ 10(2024)| FIT18'!B34+25</f>
        <v>18113</v>
      </c>
      <c r="C13" s="94">
        <f>'РБ ВВ 10(2024)| FIT18'!C34+25</f>
        <v>14198</v>
      </c>
      <c r="D13" s="94">
        <f>'РБ ВВ 10(2024)| FIT18'!D34+25</f>
        <v>14198</v>
      </c>
      <c r="E13" s="94">
        <f>'РБ ВВ 10(2024)| FIT18'!E34+25</f>
        <v>14198</v>
      </c>
      <c r="F13" s="94">
        <f>'РБ ВВ 10(2024)| FIT18'!F34+25</f>
        <v>14198</v>
      </c>
      <c r="G13" s="94">
        <f>'РБ ВВ 10(2024)| FIT18'!G34+25</f>
        <v>18113</v>
      </c>
      <c r="H13" s="94">
        <f>'РБ ВВ 10(2024)| FIT18'!H34+25</f>
        <v>14198</v>
      </c>
      <c r="I13" s="94">
        <f>'РБ ВВ 10(2024)| FIT18'!I34+25</f>
        <v>15764</v>
      </c>
      <c r="J13" s="94">
        <f>'РБ ВВ 10(2024)| FIT18'!J34+25</f>
        <v>15764</v>
      </c>
      <c r="K13" s="94">
        <f>'РБ ВВ 10(2024)| FIT18'!K34+25</f>
        <v>15764</v>
      </c>
      <c r="L13" s="94">
        <f>'РБ ВВ 10(2024)| FIT18'!L34+25</f>
        <v>15764</v>
      </c>
      <c r="M13" s="94">
        <f>'РБ ВВ 10(2024)| FIT18'!M34+25</f>
        <v>17330</v>
      </c>
      <c r="N13" s="94">
        <f>'РБ ВВ 10(2024)| FIT18'!N34+25</f>
        <v>12553</v>
      </c>
      <c r="O13" s="94">
        <f>'РБ ВВ 10(2024)| FIT18'!O34+25</f>
        <v>10518</v>
      </c>
      <c r="P13" s="94">
        <f>'РБ ВВ 10(2024)| FIT18'!P34+25</f>
        <v>11066</v>
      </c>
      <c r="Q13" s="94">
        <f>'РБ ВВ 10(2024)| FIT18'!Q34+25</f>
        <v>10518</v>
      </c>
      <c r="R13" s="94">
        <f>'РБ ВВ 10(2024)| FIT18'!R34+25</f>
        <v>11066</v>
      </c>
      <c r="S13" s="94">
        <f>'РБ ВВ 10(2024)| FIT18'!S34+25</f>
        <v>9970</v>
      </c>
      <c r="T13" s="94">
        <f>'РБ ВВ 10(2024)| FIT18'!T34+25</f>
        <v>9421</v>
      </c>
      <c r="U13" s="94">
        <f>'РБ ВВ 10(2024)| FIT18'!U34+25</f>
        <v>9970</v>
      </c>
      <c r="V13" s="94">
        <f>'РБ ВВ 10(2024)| FIT18'!V34+25</f>
        <v>9421</v>
      </c>
      <c r="W13" s="94">
        <f>'РБ ВВ 10(2024)| FIT18'!W34+25</f>
        <v>10518</v>
      </c>
      <c r="X13" s="94">
        <f>'РБ ВВ 10(2024)| FIT18'!X34+25</f>
        <v>10518</v>
      </c>
      <c r="Y13" s="94">
        <f>'РБ ВВ 10(2024)| FIT18'!Y34+25</f>
        <v>10518</v>
      </c>
      <c r="Z13" s="94">
        <f>'РБ ВВ 10(2024)| FIT18'!Z34+25</f>
        <v>9421</v>
      </c>
      <c r="AA13" s="94">
        <f>'РБ ВВ 10(2024)| FIT18'!AA34+25</f>
        <v>9578</v>
      </c>
      <c r="AB13" s="94">
        <f>'РБ ВВ 10(2024)| FIT18'!AB34+25</f>
        <v>10283</v>
      </c>
      <c r="AC13" s="94">
        <f>'РБ ВВ 10(2024)| FIT18'!AC34+25</f>
        <v>9578</v>
      </c>
      <c r="AD13" s="94">
        <f>'РБ ВВ 10(2024)| FIT18'!AD34+25</f>
        <v>10283</v>
      </c>
      <c r="AE13" s="94">
        <f>'РБ ВВ 10(2024)| FIT18'!AE34+25</f>
        <v>10987</v>
      </c>
      <c r="AF13" s="94">
        <f>'РБ ВВ 10(2024)| FIT18'!AF34+25</f>
        <v>11692</v>
      </c>
      <c r="AG13" s="94">
        <f>'РБ ВВ 10(2024)| FIT18'!AG34+25</f>
        <v>14198</v>
      </c>
      <c r="AH13" s="94">
        <f>'РБ ВВ 10(2024)| FIT18'!AH34+25</f>
        <v>16703</v>
      </c>
      <c r="AI13" s="94">
        <f>'РБ ВВ 10(2024)| FIT18'!AI34+25</f>
        <v>17956</v>
      </c>
      <c r="AJ13" s="94">
        <f>'РБ ВВ 10(2024)| FIT18'!AJ34+25</f>
        <v>21558</v>
      </c>
    </row>
    <row r="14" spans="1:36"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row>
    <row r="15" spans="1:36" s="50" customFormat="1" x14ac:dyDescent="0.2">
      <c r="A15" s="88">
        <f>A6</f>
        <v>1</v>
      </c>
      <c r="B15" s="94">
        <f>'РБ ВВ 10(2024)| FIT18'!B36+25</f>
        <v>18113</v>
      </c>
      <c r="C15" s="94">
        <f>'РБ ВВ 10(2024)| FIT18'!C36+25</f>
        <v>14198</v>
      </c>
      <c r="D15" s="94">
        <f>'РБ ВВ 10(2024)| FIT18'!D36+25</f>
        <v>14198</v>
      </c>
      <c r="E15" s="94">
        <f>'РБ ВВ 10(2024)| FIT18'!E36+25</f>
        <v>14198</v>
      </c>
      <c r="F15" s="94">
        <f>'РБ ВВ 10(2024)| FIT18'!F36+25</f>
        <v>14198</v>
      </c>
      <c r="G15" s="94">
        <f>'РБ ВВ 10(2024)| FIT18'!G36+25</f>
        <v>18113</v>
      </c>
      <c r="H15" s="94">
        <f>'РБ ВВ 10(2024)| FIT18'!H36+25</f>
        <v>14198</v>
      </c>
      <c r="I15" s="94">
        <f>'РБ ВВ 10(2024)| FIT18'!I36+25</f>
        <v>15764</v>
      </c>
      <c r="J15" s="94">
        <f>'РБ ВВ 10(2024)| FIT18'!J36+25</f>
        <v>15764</v>
      </c>
      <c r="K15" s="94">
        <f>'РБ ВВ 10(2024)| FIT18'!K36+25</f>
        <v>15764</v>
      </c>
      <c r="L15" s="94">
        <f>'РБ ВВ 10(2024)| FIT18'!L36+25</f>
        <v>15764</v>
      </c>
      <c r="M15" s="94">
        <f>'РБ ВВ 10(2024)| FIT18'!M36+25</f>
        <v>17330</v>
      </c>
      <c r="N15" s="94">
        <f>'РБ ВВ 10(2024)| FIT18'!N36+25</f>
        <v>12553</v>
      </c>
      <c r="O15" s="94">
        <f>'РБ ВВ 10(2024)| FIT18'!O36+25</f>
        <v>10518</v>
      </c>
      <c r="P15" s="94">
        <f>'РБ ВВ 10(2024)| FIT18'!P36+25</f>
        <v>11066</v>
      </c>
      <c r="Q15" s="94">
        <f>'РБ ВВ 10(2024)| FIT18'!Q36+25</f>
        <v>10518</v>
      </c>
      <c r="R15" s="94">
        <f>'РБ ВВ 10(2024)| FIT18'!R36+25</f>
        <v>11066</v>
      </c>
      <c r="S15" s="94">
        <f>'РБ ВВ 10(2024)| FIT18'!S36+25</f>
        <v>9970</v>
      </c>
      <c r="T15" s="94">
        <f>'РБ ВВ 10(2024)| FIT18'!T36+25</f>
        <v>9421</v>
      </c>
      <c r="U15" s="94">
        <f>'РБ ВВ 10(2024)| FIT18'!U36+25</f>
        <v>9970</v>
      </c>
      <c r="V15" s="94">
        <f>'РБ ВВ 10(2024)| FIT18'!V36+25</f>
        <v>9421</v>
      </c>
      <c r="W15" s="94">
        <f>'РБ ВВ 10(2024)| FIT18'!W36+25</f>
        <v>10518</v>
      </c>
      <c r="X15" s="94">
        <f>'РБ ВВ 10(2024)| FIT18'!X36+25</f>
        <v>10518</v>
      </c>
      <c r="Y15" s="94">
        <f>'РБ ВВ 10(2024)| FIT18'!Y36+25</f>
        <v>10518</v>
      </c>
      <c r="Z15" s="94">
        <f>'РБ ВВ 10(2024)| FIT18'!Z36+25</f>
        <v>9421</v>
      </c>
      <c r="AA15" s="94">
        <f>'РБ ВВ 10(2024)| FIT18'!AA36+25</f>
        <v>9578</v>
      </c>
      <c r="AB15" s="94">
        <f>'РБ ВВ 10(2024)| FIT18'!AB36+25</f>
        <v>10283</v>
      </c>
      <c r="AC15" s="94">
        <f>'РБ ВВ 10(2024)| FIT18'!AC36+25</f>
        <v>9578</v>
      </c>
      <c r="AD15" s="94">
        <f>'РБ ВВ 10(2024)| FIT18'!AD36+25</f>
        <v>10283</v>
      </c>
      <c r="AE15" s="94">
        <f>'РБ ВВ 10(2024)| FIT18'!AE36+25</f>
        <v>10987</v>
      </c>
      <c r="AF15" s="94">
        <f>'РБ ВВ 10(2024)| FIT18'!AF36+25</f>
        <v>11692</v>
      </c>
      <c r="AG15" s="94">
        <f>'РБ ВВ 10(2024)| FIT18'!AG36+25</f>
        <v>14198</v>
      </c>
      <c r="AH15" s="94">
        <f>'РБ ВВ 10(2024)| FIT18'!AH36+25</f>
        <v>16703</v>
      </c>
      <c r="AI15" s="94">
        <f>'РБ ВВ 10(2024)| FIT18'!AI36+25</f>
        <v>17956</v>
      </c>
      <c r="AJ15" s="94">
        <f>'РБ ВВ 10(2024)| FIT18'!AJ36+25</f>
        <v>21558</v>
      </c>
    </row>
    <row r="16" spans="1:36" s="50" customFormat="1" x14ac:dyDescent="0.2">
      <c r="A16" s="88">
        <f>A7</f>
        <v>2</v>
      </c>
      <c r="B16" s="94">
        <f>'РБ ВВ 10(2024)| FIT18'!B37+25</f>
        <v>19287</v>
      </c>
      <c r="C16" s="94">
        <f>'РБ ВВ 10(2024)| FIT18'!C37+25</f>
        <v>15372</v>
      </c>
      <c r="D16" s="94">
        <f>'РБ ВВ 10(2024)| FIT18'!D37+25</f>
        <v>15372</v>
      </c>
      <c r="E16" s="94">
        <f>'РБ ВВ 10(2024)| FIT18'!E37+25</f>
        <v>15372</v>
      </c>
      <c r="F16" s="94">
        <f>'РБ ВВ 10(2024)| FIT18'!F37+25</f>
        <v>15372</v>
      </c>
      <c r="G16" s="94">
        <f>'РБ ВВ 10(2024)| FIT18'!G37+25</f>
        <v>19287</v>
      </c>
      <c r="H16" s="94">
        <f>'РБ ВВ 10(2024)| FIT18'!H37+25</f>
        <v>15372</v>
      </c>
      <c r="I16" s="94">
        <f>'РБ ВВ 10(2024)| FIT18'!I37+25</f>
        <v>16938</v>
      </c>
      <c r="J16" s="94">
        <f>'РБ ВВ 10(2024)| FIT18'!J37+25</f>
        <v>16938</v>
      </c>
      <c r="K16" s="94">
        <f>'РБ ВВ 10(2024)| FIT18'!K37+25</f>
        <v>16938</v>
      </c>
      <c r="L16" s="94">
        <f>'РБ ВВ 10(2024)| FIT18'!L37+25</f>
        <v>16938</v>
      </c>
      <c r="M16" s="94">
        <f>'РБ ВВ 10(2024)| FIT18'!M37+25</f>
        <v>18504</v>
      </c>
      <c r="N16" s="94">
        <f>'РБ ВВ 10(2024)| FIT18'!N37+25</f>
        <v>13728</v>
      </c>
      <c r="O16" s="94">
        <f>'РБ ВВ 10(2024)| FIT18'!O37+25</f>
        <v>11692</v>
      </c>
      <c r="P16" s="94">
        <f>'РБ ВВ 10(2024)| FIT18'!P37+25</f>
        <v>12240</v>
      </c>
      <c r="Q16" s="94">
        <f>'РБ ВВ 10(2024)| FIT18'!Q37+25</f>
        <v>11692</v>
      </c>
      <c r="R16" s="94">
        <f>'РБ ВВ 10(2024)| FIT18'!R37+25</f>
        <v>12240</v>
      </c>
      <c r="S16" s="94">
        <f>'РБ ВВ 10(2024)| FIT18'!S37+25</f>
        <v>11144</v>
      </c>
      <c r="T16" s="94">
        <f>'РБ ВВ 10(2024)| FIT18'!T37+25</f>
        <v>10596</v>
      </c>
      <c r="U16" s="94">
        <f>'РБ ВВ 10(2024)| FIT18'!U37+25</f>
        <v>11144</v>
      </c>
      <c r="V16" s="94">
        <f>'РБ ВВ 10(2024)| FIT18'!V37+25</f>
        <v>10596</v>
      </c>
      <c r="W16" s="94">
        <f>'РБ ВВ 10(2024)| FIT18'!W37+25</f>
        <v>11692</v>
      </c>
      <c r="X16" s="94">
        <f>'РБ ВВ 10(2024)| FIT18'!X37+25</f>
        <v>11692</v>
      </c>
      <c r="Y16" s="94">
        <f>'РБ ВВ 10(2024)| FIT18'!Y37+25</f>
        <v>11692</v>
      </c>
      <c r="Z16" s="94">
        <f>'РБ ВВ 10(2024)| FIT18'!Z37+25</f>
        <v>10596</v>
      </c>
      <c r="AA16" s="94">
        <f>'РБ ВВ 10(2024)| FIT18'!AA37+25</f>
        <v>10753</v>
      </c>
      <c r="AB16" s="94">
        <f>'РБ ВВ 10(2024)| FIT18'!AB37+25</f>
        <v>11457</v>
      </c>
      <c r="AC16" s="94">
        <f>'РБ ВВ 10(2024)| FIT18'!AC37+25</f>
        <v>10753</v>
      </c>
      <c r="AD16" s="94">
        <f>'РБ ВВ 10(2024)| FIT18'!AD37+25</f>
        <v>11457</v>
      </c>
      <c r="AE16" s="94">
        <f>'РБ ВВ 10(2024)| FIT18'!AE37+25</f>
        <v>12162</v>
      </c>
      <c r="AF16" s="94">
        <f>'РБ ВВ 10(2024)| FIT18'!AF37+25</f>
        <v>12867</v>
      </c>
      <c r="AG16" s="94">
        <f>'РБ ВВ 10(2024)| FIT18'!AG37+25</f>
        <v>15372</v>
      </c>
      <c r="AH16" s="94">
        <f>'РБ ВВ 10(2024)| FIT18'!AH37+25</f>
        <v>17878</v>
      </c>
      <c r="AI16" s="94">
        <f>'РБ ВВ 10(2024)| FIT18'!AI37+25</f>
        <v>19131</v>
      </c>
      <c r="AJ16" s="94">
        <f>'РБ ВВ 10(2024)| FIT18'!AJ37+25</f>
        <v>23124</v>
      </c>
    </row>
    <row r="17" spans="1:36"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6" s="50" customFormat="1" x14ac:dyDescent="0.2">
      <c r="A18" s="88">
        <f>A6</f>
        <v>1</v>
      </c>
      <c r="B18" s="94">
        <f>'РБ ВВ 10(2024)| FIT18'!B39+25</f>
        <v>31032</v>
      </c>
      <c r="C18" s="94">
        <f>'РБ ВВ 10(2024)| FIT18'!C39+25</f>
        <v>27117</v>
      </c>
      <c r="D18" s="94">
        <f>'РБ ВВ 10(2024)| FIT18'!D39+25</f>
        <v>27117</v>
      </c>
      <c r="E18" s="94">
        <f>'РБ ВВ 10(2024)| FIT18'!E39+25</f>
        <v>27117</v>
      </c>
      <c r="F18" s="94">
        <f>'РБ ВВ 10(2024)| FIT18'!F39+25</f>
        <v>27117</v>
      </c>
      <c r="G18" s="94">
        <f>'РБ ВВ 10(2024)| FIT18'!G39+25</f>
        <v>31032</v>
      </c>
      <c r="H18" s="94">
        <f>'РБ ВВ 10(2024)| FIT18'!H39+25</f>
        <v>27117</v>
      </c>
      <c r="I18" s="94">
        <f>'РБ ВВ 10(2024)| FIT18'!I39+25</f>
        <v>28683</v>
      </c>
      <c r="J18" s="94">
        <f>'РБ ВВ 10(2024)| FIT18'!J39+25</f>
        <v>28683</v>
      </c>
      <c r="K18" s="94">
        <f>'РБ ВВ 10(2024)| FIT18'!K39+25</f>
        <v>28683</v>
      </c>
      <c r="L18" s="94">
        <f>'РБ ВВ 10(2024)| FIT18'!L39+25</f>
        <v>28683</v>
      </c>
      <c r="M18" s="94">
        <f>'РБ ВВ 10(2024)| FIT18'!M39+25</f>
        <v>30249</v>
      </c>
      <c r="N18" s="94">
        <f>'РБ ВВ 10(2024)| FIT18'!N39+25</f>
        <v>25473</v>
      </c>
      <c r="O18" s="94">
        <f>'РБ ВВ 10(2024)| FIT18'!O39+25</f>
        <v>23437</v>
      </c>
      <c r="P18" s="94">
        <f>'РБ ВВ 10(2024)| FIT18'!P39+25</f>
        <v>23985</v>
      </c>
      <c r="Q18" s="94">
        <f>'РБ ВВ 10(2024)| FIT18'!Q39+25</f>
        <v>23437</v>
      </c>
      <c r="R18" s="94">
        <f>'РБ ВВ 10(2024)| FIT18'!R39+25</f>
        <v>23985</v>
      </c>
      <c r="S18" s="94">
        <f>'РБ ВВ 10(2024)| FIT18'!S39+25</f>
        <v>22889</v>
      </c>
      <c r="T18" s="94">
        <f>'РБ ВВ 10(2024)| FIT18'!T39+25</f>
        <v>22341</v>
      </c>
      <c r="U18" s="94">
        <f>'РБ ВВ 10(2024)| FIT18'!U39+25</f>
        <v>22889</v>
      </c>
      <c r="V18" s="94">
        <f>'РБ ВВ 10(2024)| FIT18'!V39+25</f>
        <v>22341</v>
      </c>
      <c r="W18" s="94">
        <f>'РБ ВВ 10(2024)| FIT18'!W39+25</f>
        <v>23437</v>
      </c>
      <c r="X18" s="94">
        <f>'РБ ВВ 10(2024)| FIT18'!X39+25</f>
        <v>23437</v>
      </c>
      <c r="Y18" s="94">
        <f>'РБ ВВ 10(2024)| FIT18'!Y39+25</f>
        <v>23437</v>
      </c>
      <c r="Z18" s="94">
        <f>'РБ ВВ 10(2024)| FIT18'!Z39+25</f>
        <v>22341</v>
      </c>
      <c r="AA18" s="94">
        <f>'РБ ВВ 10(2024)| FIT18'!AA39+25</f>
        <v>26413</v>
      </c>
      <c r="AB18" s="94">
        <f>'РБ ВВ 10(2024)| FIT18'!AB39+25</f>
        <v>27117</v>
      </c>
      <c r="AC18" s="94">
        <f>'РБ ВВ 10(2024)| FIT18'!AC39+25</f>
        <v>26413</v>
      </c>
      <c r="AD18" s="94">
        <f>'РБ ВВ 10(2024)| FIT18'!AD39+25</f>
        <v>27117</v>
      </c>
      <c r="AE18" s="94">
        <f>'РБ ВВ 10(2024)| FIT18'!AE39+25</f>
        <v>27822</v>
      </c>
      <c r="AF18" s="94">
        <f>'РБ ВВ 10(2024)| FIT18'!AF39+25</f>
        <v>28527</v>
      </c>
      <c r="AG18" s="94">
        <f>'РБ ВВ 10(2024)| FIT18'!AG39+25</f>
        <v>31032</v>
      </c>
      <c r="AH18" s="94">
        <f>'РБ ВВ 10(2024)| FIT18'!AH39+25</f>
        <v>33538</v>
      </c>
      <c r="AI18" s="94">
        <f>'РБ ВВ 10(2024)| FIT18'!AI39+25</f>
        <v>34791</v>
      </c>
      <c r="AJ18" s="94">
        <f>'РБ ВВ 10(2024)| FIT18'!AJ39+25</f>
        <v>37218</v>
      </c>
    </row>
    <row r="19" spans="1:36" s="50" customFormat="1" x14ac:dyDescent="0.2">
      <c r="A19" s="88">
        <f>A7</f>
        <v>2</v>
      </c>
      <c r="B19" s="94">
        <f>'РБ ВВ 10(2024)| FIT18'!B40+25</f>
        <v>32207</v>
      </c>
      <c r="C19" s="94">
        <f>'РБ ВВ 10(2024)| FIT18'!C40+25</f>
        <v>28292</v>
      </c>
      <c r="D19" s="94">
        <f>'РБ ВВ 10(2024)| FIT18'!D40+25</f>
        <v>28292</v>
      </c>
      <c r="E19" s="94">
        <f>'РБ ВВ 10(2024)| FIT18'!E40+25</f>
        <v>28292</v>
      </c>
      <c r="F19" s="94">
        <f>'РБ ВВ 10(2024)| FIT18'!F40+25</f>
        <v>28292</v>
      </c>
      <c r="G19" s="94">
        <f>'РБ ВВ 10(2024)| FIT18'!G40+25</f>
        <v>32207</v>
      </c>
      <c r="H19" s="94">
        <f>'РБ ВВ 10(2024)| FIT18'!H40+25</f>
        <v>28292</v>
      </c>
      <c r="I19" s="94">
        <f>'РБ ВВ 10(2024)| FIT18'!I40+25</f>
        <v>29858</v>
      </c>
      <c r="J19" s="94">
        <f>'РБ ВВ 10(2024)| FIT18'!J40+25</f>
        <v>29858</v>
      </c>
      <c r="K19" s="94">
        <f>'РБ ВВ 10(2024)| FIT18'!K40+25</f>
        <v>29858</v>
      </c>
      <c r="L19" s="94">
        <f>'РБ ВВ 10(2024)| FIT18'!L40+25</f>
        <v>29858</v>
      </c>
      <c r="M19" s="94">
        <f>'РБ ВВ 10(2024)| FIT18'!M40+25</f>
        <v>31424</v>
      </c>
      <c r="N19" s="94">
        <f>'РБ ВВ 10(2024)| FIT18'!N40+25</f>
        <v>26647</v>
      </c>
      <c r="O19" s="94">
        <f>'РБ ВВ 10(2024)| FIT18'!O40+25</f>
        <v>24612</v>
      </c>
      <c r="P19" s="94">
        <f>'РБ ВВ 10(2024)| FIT18'!P40+25</f>
        <v>25160</v>
      </c>
      <c r="Q19" s="94">
        <f>'РБ ВВ 10(2024)| FIT18'!Q40+25</f>
        <v>24612</v>
      </c>
      <c r="R19" s="94">
        <f>'РБ ВВ 10(2024)| FIT18'!R40+25</f>
        <v>25160</v>
      </c>
      <c r="S19" s="94">
        <f>'РБ ВВ 10(2024)| FIT18'!S40+25</f>
        <v>24064</v>
      </c>
      <c r="T19" s="94">
        <f>'РБ ВВ 10(2024)| FIT18'!T40+25</f>
        <v>23515</v>
      </c>
      <c r="U19" s="94">
        <f>'РБ ВВ 10(2024)| FIT18'!U40+25</f>
        <v>24064</v>
      </c>
      <c r="V19" s="94">
        <f>'РБ ВВ 10(2024)| FIT18'!V40+25</f>
        <v>23515</v>
      </c>
      <c r="W19" s="94">
        <f>'РБ ВВ 10(2024)| FIT18'!W40+25</f>
        <v>24612</v>
      </c>
      <c r="X19" s="94">
        <f>'РБ ВВ 10(2024)| FIT18'!X40+25</f>
        <v>24612</v>
      </c>
      <c r="Y19" s="94">
        <f>'РБ ВВ 10(2024)| FIT18'!Y40+25</f>
        <v>24612</v>
      </c>
      <c r="Z19" s="94">
        <f>'РБ ВВ 10(2024)| FIT18'!Z40+25</f>
        <v>23515</v>
      </c>
      <c r="AA19" s="94">
        <f>'РБ ВВ 10(2024)| FIT18'!AA40+25</f>
        <v>27587</v>
      </c>
      <c r="AB19" s="94">
        <f>'РБ ВВ 10(2024)| FIT18'!AB40+25</f>
        <v>28292</v>
      </c>
      <c r="AC19" s="94">
        <f>'РБ ВВ 10(2024)| FIT18'!AC40+25</f>
        <v>27587</v>
      </c>
      <c r="AD19" s="94">
        <f>'РБ ВВ 10(2024)| FIT18'!AD40+25</f>
        <v>28292</v>
      </c>
      <c r="AE19" s="94">
        <f>'РБ ВВ 10(2024)| FIT18'!AE40+25</f>
        <v>28996</v>
      </c>
      <c r="AF19" s="94">
        <f>'РБ ВВ 10(2024)| FIT18'!AF40+25</f>
        <v>29701</v>
      </c>
      <c r="AG19" s="94">
        <f>'РБ ВВ 10(2024)| FIT18'!AG40+25</f>
        <v>32207</v>
      </c>
      <c r="AH19" s="94">
        <f>'РБ ВВ 10(2024)| FIT18'!AH40+25</f>
        <v>34712</v>
      </c>
      <c r="AI19" s="94">
        <f>'РБ ВВ 10(2024)| FIT18'!AI40+25</f>
        <v>35965</v>
      </c>
      <c r="AJ19" s="94">
        <f>'РБ ВВ 10(2024)| FIT18'!AJ40+25</f>
        <v>38784</v>
      </c>
    </row>
    <row r="20" spans="1:36"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row>
    <row r="21" spans="1:36" s="50" customFormat="1" x14ac:dyDescent="0.2">
      <c r="A21" s="88" t="s">
        <v>88</v>
      </c>
      <c r="B21" s="94">
        <f>'РБ ВВ 10(2024)| FIT18'!B42+25</f>
        <v>51782</v>
      </c>
      <c r="C21" s="94">
        <f>'РБ ВВ 10(2024)| FIT18'!C42+25</f>
        <v>47867</v>
      </c>
      <c r="D21" s="94">
        <f>'РБ ВВ 10(2024)| FIT18'!D42+25</f>
        <v>47867</v>
      </c>
      <c r="E21" s="94">
        <f>'РБ ВВ 10(2024)| FIT18'!E42+25</f>
        <v>47867</v>
      </c>
      <c r="F21" s="94">
        <f>'РБ ВВ 10(2024)| FIT18'!F42+25</f>
        <v>47867</v>
      </c>
      <c r="G21" s="94">
        <f>'РБ ВВ 10(2024)| FIT18'!G42+25</f>
        <v>51782</v>
      </c>
      <c r="H21" s="94">
        <f>'РБ ВВ 10(2024)| FIT18'!H42+25</f>
        <v>47867</v>
      </c>
      <c r="I21" s="94">
        <f>'РБ ВВ 10(2024)| FIT18'!I42+25</f>
        <v>49433</v>
      </c>
      <c r="J21" s="94">
        <f>'РБ ВВ 10(2024)| FIT18'!J42+25</f>
        <v>49433</v>
      </c>
      <c r="K21" s="94">
        <f>'РБ ВВ 10(2024)| FIT18'!K42+25</f>
        <v>49433</v>
      </c>
      <c r="L21" s="94">
        <f>'РБ ВВ 10(2024)| FIT18'!L42+25</f>
        <v>49433</v>
      </c>
      <c r="M21" s="94">
        <f>'РБ ВВ 10(2024)| FIT18'!M42+25</f>
        <v>50999</v>
      </c>
      <c r="N21" s="94">
        <f>'РБ ВВ 10(2024)| FIT18'!N42+25</f>
        <v>46222</v>
      </c>
      <c r="O21" s="94">
        <f>'РБ ВВ 10(2024)| FIT18'!O42+25</f>
        <v>44187</v>
      </c>
      <c r="P21" s="94">
        <f>'РБ ВВ 10(2024)| FIT18'!P42+25</f>
        <v>44735</v>
      </c>
      <c r="Q21" s="94">
        <f>'РБ ВВ 10(2024)| FIT18'!Q42+25</f>
        <v>44187</v>
      </c>
      <c r="R21" s="94">
        <f>'РБ ВВ 10(2024)| FIT18'!R42+25</f>
        <v>44735</v>
      </c>
      <c r="S21" s="94">
        <f>'РБ ВВ 10(2024)| FIT18'!S42+25</f>
        <v>43639</v>
      </c>
      <c r="T21" s="94">
        <f>'РБ ВВ 10(2024)| FIT18'!T42+25</f>
        <v>43090</v>
      </c>
      <c r="U21" s="94">
        <f>'РБ ВВ 10(2024)| FIT18'!U42+25</f>
        <v>43639</v>
      </c>
      <c r="V21" s="94">
        <f>'РБ ВВ 10(2024)| FIT18'!V42+25</f>
        <v>43090</v>
      </c>
      <c r="W21" s="94">
        <f>'РБ ВВ 10(2024)| FIT18'!W42+25</f>
        <v>44187</v>
      </c>
      <c r="X21" s="94">
        <f>'РБ ВВ 10(2024)| FIT18'!X42+25</f>
        <v>44187</v>
      </c>
      <c r="Y21" s="94">
        <f>'РБ ВВ 10(2024)| FIT18'!Y42+25</f>
        <v>44187</v>
      </c>
      <c r="Z21" s="94">
        <f>'РБ ВВ 10(2024)| FIT18'!Z42+25</f>
        <v>43090</v>
      </c>
      <c r="AA21" s="94">
        <f>'РБ ВВ 10(2024)| FIT18'!AA42+25</f>
        <v>54992</v>
      </c>
      <c r="AB21" s="94">
        <f>'РБ ВВ 10(2024)| FIT18'!AB42+25</f>
        <v>55697</v>
      </c>
      <c r="AC21" s="94">
        <f>'РБ ВВ 10(2024)| FIT18'!AC42+25</f>
        <v>54992</v>
      </c>
      <c r="AD21" s="94">
        <f>'РБ ВВ 10(2024)| FIT18'!AD42+25</f>
        <v>55697</v>
      </c>
      <c r="AE21" s="94">
        <f>'РБ ВВ 10(2024)| FIT18'!AE42+25</f>
        <v>56401</v>
      </c>
      <c r="AF21" s="94">
        <f>'РБ ВВ 10(2024)| FIT18'!AF42+25</f>
        <v>57106</v>
      </c>
      <c r="AG21" s="94">
        <f>'РБ ВВ 10(2024)| FIT18'!AG42+25</f>
        <v>59612</v>
      </c>
      <c r="AH21" s="94">
        <f>'РБ ВВ 10(2024)| FIT18'!AH42+25</f>
        <v>62117</v>
      </c>
      <c r="AI21" s="94">
        <f>'РБ ВВ 10(2024)| FIT18'!AI42+25</f>
        <v>63370</v>
      </c>
      <c r="AJ21" s="94">
        <f>'РБ ВВ 10(2024)| FIT18'!AJ42+25</f>
        <v>81849</v>
      </c>
    </row>
    <row r="22" spans="1:36" s="50" customFormat="1" x14ac:dyDescent="0.2">
      <c r="A22" s="100"/>
    </row>
    <row r="23" spans="1:36" s="50" customFormat="1" ht="12.75" thickBot="1" x14ac:dyDescent="0.25">
      <c r="A23" s="100"/>
    </row>
    <row r="24" spans="1:36" s="50" customFormat="1" ht="12.75" thickBot="1" x14ac:dyDescent="0.25">
      <c r="A24" s="104" t="s">
        <v>66</v>
      </c>
    </row>
    <row r="25" spans="1:36" x14ac:dyDescent="0.2">
      <c r="A25" s="63" t="s">
        <v>78</v>
      </c>
    </row>
    <row r="26" spans="1:36" ht="9" hidden="1" customHeight="1" x14ac:dyDescent="0.2">
      <c r="A26" s="43" t="s">
        <v>67</v>
      </c>
    </row>
    <row r="27" spans="1:36" ht="10.7" customHeight="1" x14ac:dyDescent="0.2">
      <c r="A27" s="43" t="s">
        <v>89</v>
      </c>
    </row>
    <row r="28" spans="1:36" x14ac:dyDescent="0.2">
      <c r="A28" s="43" t="s">
        <v>68</v>
      </c>
    </row>
    <row r="29" spans="1:36" ht="13.35" customHeight="1" x14ac:dyDescent="0.2">
      <c r="A29" s="43" t="s">
        <v>69</v>
      </c>
    </row>
    <row r="30" spans="1:36" ht="13.35" customHeight="1" x14ac:dyDescent="0.2">
      <c r="A30" s="165" t="s">
        <v>164</v>
      </c>
    </row>
    <row r="31" spans="1:36" ht="12.6" customHeight="1" thickBot="1" x14ac:dyDescent="0.25">
      <c r="A31" s="3"/>
    </row>
    <row r="32" spans="1:36" ht="13.35" customHeight="1" thickBot="1" x14ac:dyDescent="0.25">
      <c r="A32" s="105" t="s">
        <v>71</v>
      </c>
    </row>
    <row r="33" spans="1:1" ht="11.45" customHeight="1" x14ac:dyDescent="0.2">
      <c r="A33" s="129" t="s">
        <v>113</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7"/>
  <sheetViews>
    <sheetView workbookViewId="0">
      <pane xSplit="1" topLeftCell="B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ht="18" customHeight="1" x14ac:dyDescent="0.2">
      <c r="A3" s="111" t="s">
        <v>100</v>
      </c>
      <c r="B3" s="138">
        <f>'РБ ВВ 10(2025)| FIT15'!B24</f>
        <v>45665</v>
      </c>
      <c r="C3" s="138">
        <f>'РБ ВВ 10(2025)| FIT15'!C24</f>
        <v>45666</v>
      </c>
      <c r="D3" s="138">
        <f>'РБ ВВ 10(2025)| FIT15'!D24</f>
        <v>45674</v>
      </c>
      <c r="E3" s="138">
        <f>'РБ ВВ 10(2025)| FIT15'!E24</f>
        <v>45677</v>
      </c>
      <c r="F3" s="138">
        <f>'РБ ВВ 10(2025)| FIT15'!F24</f>
        <v>45680</v>
      </c>
      <c r="G3" s="138">
        <f>'РБ ВВ 10(2025)| FIT15'!G24</f>
        <v>45683</v>
      </c>
      <c r="H3" s="138">
        <f>'РБ ВВ 10(2025)| FIT15'!H24</f>
        <v>45688</v>
      </c>
      <c r="I3" s="138">
        <f>'РБ ВВ 10(2025)| FIT15'!I24</f>
        <v>45689</v>
      </c>
      <c r="J3" s="138">
        <f>'РБ ВВ 10(2025)| FIT15'!J24</f>
        <v>45695</v>
      </c>
      <c r="K3" s="138">
        <f>'РБ ВВ 10(2025)| FIT15'!K24</f>
        <v>45697</v>
      </c>
      <c r="L3" s="138">
        <f>'РБ ВВ 10(2025)| FIT15'!L24</f>
        <v>45701</v>
      </c>
      <c r="M3" s="138">
        <f>'РБ ВВ 10(2025)| FIT15'!M24</f>
        <v>45703</v>
      </c>
      <c r="N3" s="138">
        <f>'РБ ВВ 10(2025)| FIT15'!N24</f>
        <v>45705</v>
      </c>
      <c r="O3" s="138">
        <f>'РБ ВВ 10(2025)| FIT15'!O24</f>
        <v>45709</v>
      </c>
      <c r="P3" s="138">
        <f>'РБ ВВ 10(2025)| FIT15'!P24</f>
        <v>45712</v>
      </c>
      <c r="Q3" s="138">
        <f>'РБ ВВ 10(2025)| FIT15'!Q24</f>
        <v>45713</v>
      </c>
      <c r="R3" s="138">
        <f>'РБ ВВ 10(2025)| FIT15'!R24</f>
        <v>45717</v>
      </c>
      <c r="S3" s="138">
        <f>'РБ ВВ 10(2025)| FIT15'!S24</f>
        <v>45718</v>
      </c>
      <c r="T3" s="138">
        <f>'РБ ВВ 10(2025)| FIT15'!T24</f>
        <v>45727</v>
      </c>
      <c r="U3" s="138">
        <f>'РБ ВВ 10(2025)| FIT15'!U24</f>
        <v>45732</v>
      </c>
      <c r="V3" s="138">
        <f>'РБ ВВ 10(2025)| FIT15'!V24</f>
        <v>45739</v>
      </c>
    </row>
    <row r="4" spans="1:22" ht="20.25" customHeight="1" x14ac:dyDescent="0.2">
      <c r="A4" s="90" t="s">
        <v>64</v>
      </c>
      <c r="B4" s="138">
        <f>'РБ ВВ 10(2025)| FIT15'!B25</f>
        <v>45665</v>
      </c>
      <c r="C4" s="138">
        <f>'РБ ВВ 10(2025)| FIT15'!C25</f>
        <v>45673</v>
      </c>
      <c r="D4" s="138">
        <f>'РБ ВВ 10(2025)| FIT15'!D25</f>
        <v>45676</v>
      </c>
      <c r="E4" s="138">
        <f>'РБ ВВ 10(2025)| FIT15'!E25</f>
        <v>45679</v>
      </c>
      <c r="F4" s="138">
        <f>'РБ ВВ 10(2025)| FIT15'!F25</f>
        <v>45682</v>
      </c>
      <c r="G4" s="138">
        <f>'РБ ВВ 10(2025)| FIT15'!G25</f>
        <v>45687</v>
      </c>
      <c r="H4" s="138">
        <f>'РБ ВВ 10(2025)| FIT15'!H25</f>
        <v>45688</v>
      </c>
      <c r="I4" s="138">
        <f>'РБ ВВ 10(2025)| FIT15'!I25</f>
        <v>45694</v>
      </c>
      <c r="J4" s="138">
        <f>'РБ ВВ 10(2025)| FIT15'!J25</f>
        <v>45696</v>
      </c>
      <c r="K4" s="138">
        <f>'РБ ВВ 10(2025)| FIT15'!K25</f>
        <v>45700</v>
      </c>
      <c r="L4" s="138">
        <f>'РБ ВВ 10(2025)| FIT15'!L25</f>
        <v>45702</v>
      </c>
      <c r="M4" s="138">
        <f>'РБ ВВ 10(2025)| FIT15'!M25</f>
        <v>45704</v>
      </c>
      <c r="N4" s="138">
        <f>'РБ ВВ 10(2025)| FIT15'!N25</f>
        <v>45708</v>
      </c>
      <c r="O4" s="138">
        <f>'РБ ВВ 10(2025)| FIT15'!O25</f>
        <v>45711</v>
      </c>
      <c r="P4" s="138">
        <f>'РБ ВВ 10(2025)| FIT15'!P25</f>
        <v>45712</v>
      </c>
      <c r="Q4" s="138">
        <f>'РБ ВВ 10(2025)| FIT15'!Q25</f>
        <v>45716</v>
      </c>
      <c r="R4" s="138">
        <f>'РБ ВВ 10(2025)| FIT15'!R25</f>
        <v>45717</v>
      </c>
      <c r="S4" s="138">
        <f>'РБ ВВ 10(2025)| FIT15'!S25</f>
        <v>45726</v>
      </c>
      <c r="T4" s="138">
        <f>'РБ ВВ 10(2025)| FIT15'!T25</f>
        <v>45731</v>
      </c>
      <c r="U4" s="138">
        <f>'РБ ВВ 10(2025)| FIT15'!U25</f>
        <v>45738</v>
      </c>
      <c r="V4" s="138">
        <f>'РБ ВВ 10(2025)| FIT15'!V25</f>
        <v>45747</v>
      </c>
    </row>
    <row r="5" spans="1:22" s="44" customFormat="1" x14ac:dyDescent="0.2">
      <c r="A5" s="42" t="s">
        <v>83</v>
      </c>
      <c r="B5" s="87"/>
      <c r="C5" s="87"/>
      <c r="D5" s="87"/>
      <c r="E5" s="87"/>
      <c r="F5" s="87"/>
      <c r="G5" s="87"/>
      <c r="H5" s="87"/>
      <c r="I5" s="87"/>
      <c r="J5" s="87"/>
      <c r="K5" s="87"/>
      <c r="L5" s="87"/>
      <c r="M5" s="87"/>
      <c r="N5" s="87"/>
      <c r="O5" s="87"/>
      <c r="P5" s="87"/>
      <c r="Q5" s="87"/>
      <c r="R5" s="87"/>
      <c r="S5" s="87"/>
      <c r="T5" s="87"/>
      <c r="U5" s="87"/>
      <c r="V5" s="87"/>
    </row>
    <row r="6" spans="1:22" s="50" customFormat="1" x14ac:dyDescent="0.2">
      <c r="A6" s="88">
        <v>1</v>
      </c>
      <c r="B6" s="94">
        <f>'РБ ВВ 10(2025)| FIT15'!B27+25</f>
        <v>18250</v>
      </c>
      <c r="C6" s="94">
        <f>'РБ ВВ 10(2025)| FIT15'!C27+25</f>
        <v>14605</v>
      </c>
      <c r="D6" s="94">
        <f>'РБ ВВ 10(2025)| FIT15'!D27+25</f>
        <v>15820</v>
      </c>
      <c r="E6" s="94">
        <f>'РБ ВВ 10(2025)| FIT15'!E27+25</f>
        <v>14605</v>
      </c>
      <c r="F6" s="94">
        <f>'РБ ВВ 10(2025)| FIT15'!F27+25</f>
        <v>14605</v>
      </c>
      <c r="G6" s="94">
        <f>'РБ ВВ 10(2025)| FIT15'!G27+25</f>
        <v>15820</v>
      </c>
      <c r="H6" s="94">
        <f>'РБ ВВ 10(2025)| FIT15'!H27+25</f>
        <v>18250</v>
      </c>
      <c r="I6" s="94">
        <f>'РБ ВВ 10(2025)| FIT15'!I27+25</f>
        <v>18250</v>
      </c>
      <c r="J6" s="94">
        <f>'РБ ВВ 10(2025)| FIT15'!J27+25</f>
        <v>18250</v>
      </c>
      <c r="K6" s="94">
        <f>'РБ ВВ 10(2025)| FIT15'!K27+25</f>
        <v>18250</v>
      </c>
      <c r="L6" s="94">
        <f>'РБ ВВ 10(2025)| FIT15'!L27+25</f>
        <v>18250</v>
      </c>
      <c r="M6" s="94">
        <f>'РБ ВВ 10(2025)| FIT15'!M27+25</f>
        <v>19060</v>
      </c>
      <c r="N6" s="94">
        <f>'РБ ВВ 10(2025)| FIT15'!N27+25</f>
        <v>20275</v>
      </c>
      <c r="O6" s="94">
        <f>'РБ ВВ 10(2025)| FIT15'!O27+25</f>
        <v>20275</v>
      </c>
      <c r="P6" s="94">
        <f>'РБ ВВ 10(2025)| FIT15'!P27+25</f>
        <v>19060</v>
      </c>
      <c r="Q6" s="94">
        <f>'РБ ВВ 10(2025)| FIT15'!Q27+25</f>
        <v>18250</v>
      </c>
      <c r="R6" s="94">
        <f>'РБ ВВ 10(2025)| FIT15'!R27+25</f>
        <v>15820</v>
      </c>
      <c r="S6" s="94">
        <f>'РБ ВВ 10(2025)| FIT15'!S27+25</f>
        <v>13390</v>
      </c>
      <c r="T6" s="94">
        <f>'РБ ВВ 10(2025)| FIT15'!T27+25</f>
        <v>13390</v>
      </c>
      <c r="U6" s="94">
        <f>'РБ ВВ 10(2025)| FIT15'!U27+25</f>
        <v>13390</v>
      </c>
      <c r="V6" s="94">
        <f>'РБ ВВ 10(2025)| FIT15'!V27+25</f>
        <v>13390</v>
      </c>
    </row>
    <row r="7" spans="1:22" s="50" customFormat="1" x14ac:dyDescent="0.2">
      <c r="A7" s="88">
        <v>2</v>
      </c>
      <c r="B7" s="94">
        <f>'РБ ВВ 10(2025)| FIT15'!B28+25</f>
        <v>19870</v>
      </c>
      <c r="C7" s="94">
        <f>'РБ ВВ 10(2025)| FIT15'!C28+25</f>
        <v>15982</v>
      </c>
      <c r="D7" s="94">
        <f>'РБ ВВ 10(2025)| FIT15'!D28+25</f>
        <v>17197</v>
      </c>
      <c r="E7" s="94">
        <f>'РБ ВВ 10(2025)| FIT15'!E28+25</f>
        <v>15982</v>
      </c>
      <c r="F7" s="94">
        <f>'РБ ВВ 10(2025)| FIT15'!F28+25</f>
        <v>15982</v>
      </c>
      <c r="G7" s="94">
        <f>'РБ ВВ 10(2025)| FIT15'!G28+25</f>
        <v>17197</v>
      </c>
      <c r="H7" s="94">
        <f>'РБ ВВ 10(2025)| FIT15'!H28+25</f>
        <v>19627</v>
      </c>
      <c r="I7" s="94">
        <f>'РБ ВВ 10(2025)| FIT15'!I28+25</f>
        <v>19627</v>
      </c>
      <c r="J7" s="94">
        <f>'РБ ВВ 10(2025)| FIT15'!J28+25</f>
        <v>19627</v>
      </c>
      <c r="K7" s="94">
        <f>'РБ ВВ 10(2025)| FIT15'!K28+25</f>
        <v>19627</v>
      </c>
      <c r="L7" s="94">
        <f>'РБ ВВ 10(2025)| FIT15'!L28+25</f>
        <v>19627</v>
      </c>
      <c r="M7" s="94">
        <f>'РБ ВВ 10(2025)| FIT15'!M28+25</f>
        <v>20437</v>
      </c>
      <c r="N7" s="94">
        <f>'РБ ВВ 10(2025)| FIT15'!N28+25</f>
        <v>21652</v>
      </c>
      <c r="O7" s="94">
        <f>'РБ ВВ 10(2025)| FIT15'!O28+25</f>
        <v>21652</v>
      </c>
      <c r="P7" s="94">
        <f>'РБ ВВ 10(2025)| FIT15'!P28+25</f>
        <v>20437</v>
      </c>
      <c r="Q7" s="94">
        <f>'РБ ВВ 10(2025)| FIT15'!Q28+25</f>
        <v>19627</v>
      </c>
      <c r="R7" s="94">
        <f>'РБ ВВ 10(2025)| FIT15'!R28+25</f>
        <v>17197</v>
      </c>
      <c r="S7" s="94">
        <f>'РБ ВВ 10(2025)| FIT15'!S28+25</f>
        <v>14767</v>
      </c>
      <c r="T7" s="94">
        <f>'РБ ВВ 10(2025)| FIT15'!T28+25</f>
        <v>14767</v>
      </c>
      <c r="U7" s="94">
        <f>'РБ ВВ 10(2025)| FIT15'!U28+25</f>
        <v>14767</v>
      </c>
      <c r="V7" s="94">
        <f>'РБ ВВ 10(2025)| FIT15'!V28+25</f>
        <v>14767</v>
      </c>
    </row>
    <row r="8" spans="1:22" s="50" customFormat="1" x14ac:dyDescent="0.2">
      <c r="A8" s="42" t="s">
        <v>240</v>
      </c>
      <c r="B8" s="94"/>
      <c r="C8" s="94"/>
      <c r="D8" s="94"/>
      <c r="E8" s="94"/>
      <c r="F8" s="94"/>
      <c r="G8" s="94"/>
      <c r="H8" s="94"/>
      <c r="I8" s="94"/>
      <c r="J8" s="94"/>
      <c r="K8" s="94"/>
      <c r="L8" s="94"/>
      <c r="M8" s="94"/>
      <c r="N8" s="94"/>
      <c r="O8" s="94"/>
      <c r="P8" s="94"/>
      <c r="Q8" s="94"/>
      <c r="R8" s="94"/>
      <c r="S8" s="94"/>
      <c r="T8" s="94"/>
      <c r="U8" s="94"/>
      <c r="V8" s="94"/>
    </row>
    <row r="9" spans="1:22" s="50" customFormat="1" x14ac:dyDescent="0.2">
      <c r="A9" s="187">
        <v>1</v>
      </c>
      <c r="B9" s="94">
        <f>'РБ ВВ 10(2025)| FIT15'!B30+25</f>
        <v>19870</v>
      </c>
      <c r="C9" s="94">
        <f>'РБ ВВ 10(2025)| FIT15'!C30+25</f>
        <v>16225</v>
      </c>
      <c r="D9" s="94">
        <f>'РБ ВВ 10(2025)| FIT15'!D30+25</f>
        <v>17440</v>
      </c>
      <c r="E9" s="94">
        <f>'РБ ВВ 10(2025)| FIT15'!E30+25</f>
        <v>16225</v>
      </c>
      <c r="F9" s="94">
        <f>'РБ ВВ 10(2025)| FIT15'!F30+25</f>
        <v>16225</v>
      </c>
      <c r="G9" s="94">
        <f>'РБ ВВ 10(2025)| FIT15'!G30+25</f>
        <v>17440</v>
      </c>
      <c r="H9" s="94">
        <f>'РБ ВВ 10(2025)| FIT15'!H30+25</f>
        <v>19870</v>
      </c>
      <c r="I9" s="94">
        <f>'РБ ВВ 10(2025)| FIT15'!I30+25</f>
        <v>19870</v>
      </c>
      <c r="J9" s="94">
        <f>'РБ ВВ 10(2025)| FIT15'!J30+25</f>
        <v>19870</v>
      </c>
      <c r="K9" s="94">
        <f>'РБ ВВ 10(2025)| FIT15'!K30+25</f>
        <v>19870</v>
      </c>
      <c r="L9" s="94">
        <f>'РБ ВВ 10(2025)| FIT15'!L30+25</f>
        <v>19870</v>
      </c>
      <c r="M9" s="94">
        <f>'РБ ВВ 10(2025)| FIT15'!M30+25</f>
        <v>20680</v>
      </c>
      <c r="N9" s="94">
        <f>'РБ ВВ 10(2025)| FIT15'!N30+25</f>
        <v>21895</v>
      </c>
      <c r="O9" s="94">
        <f>'РБ ВВ 10(2025)| FIT15'!O30+25</f>
        <v>21895</v>
      </c>
      <c r="P9" s="94">
        <f>'РБ ВВ 10(2025)| FIT15'!P30+25</f>
        <v>20680</v>
      </c>
      <c r="Q9" s="94">
        <f>'РБ ВВ 10(2025)| FIT15'!Q30+25</f>
        <v>19870</v>
      </c>
      <c r="R9" s="94">
        <f>'РБ ВВ 10(2025)| FIT15'!R30+25</f>
        <v>17440</v>
      </c>
      <c r="S9" s="94">
        <f>'РБ ВВ 10(2025)| FIT15'!S30+25</f>
        <v>15010</v>
      </c>
      <c r="T9" s="94">
        <f>'РБ ВВ 10(2025)| FIT15'!T30+25</f>
        <v>15010</v>
      </c>
      <c r="U9" s="94">
        <f>'РБ ВВ 10(2025)| FIT15'!U30+25</f>
        <v>15010</v>
      </c>
      <c r="V9" s="94">
        <f>'РБ ВВ 10(2025)| FIT15'!V30+25</f>
        <v>15010</v>
      </c>
    </row>
    <row r="10" spans="1:22" s="50" customFormat="1" x14ac:dyDescent="0.2">
      <c r="A10" s="187">
        <v>2</v>
      </c>
      <c r="B10" s="94">
        <f>'РБ ВВ 10(2025)| FIT15'!B31+25</f>
        <v>21490</v>
      </c>
      <c r="C10" s="94">
        <f>'РБ ВВ 10(2025)| FIT15'!C31+25</f>
        <v>17602</v>
      </c>
      <c r="D10" s="94">
        <f>'РБ ВВ 10(2025)| FIT15'!D31+25</f>
        <v>18817</v>
      </c>
      <c r="E10" s="94">
        <f>'РБ ВВ 10(2025)| FIT15'!E31+25</f>
        <v>17602</v>
      </c>
      <c r="F10" s="94">
        <f>'РБ ВВ 10(2025)| FIT15'!F31+25</f>
        <v>17602</v>
      </c>
      <c r="G10" s="94">
        <f>'РБ ВВ 10(2025)| FIT15'!G31+25</f>
        <v>18817</v>
      </c>
      <c r="H10" s="94">
        <f>'РБ ВВ 10(2025)| FIT15'!H31+25</f>
        <v>21247</v>
      </c>
      <c r="I10" s="94">
        <f>'РБ ВВ 10(2025)| FIT15'!I31+25</f>
        <v>21247</v>
      </c>
      <c r="J10" s="94">
        <f>'РБ ВВ 10(2025)| FIT15'!J31+25</f>
        <v>21247</v>
      </c>
      <c r="K10" s="94">
        <f>'РБ ВВ 10(2025)| FIT15'!K31+25</f>
        <v>21247</v>
      </c>
      <c r="L10" s="94">
        <f>'РБ ВВ 10(2025)| FIT15'!L31+25</f>
        <v>21247</v>
      </c>
      <c r="M10" s="94">
        <f>'РБ ВВ 10(2025)| FIT15'!M31+25</f>
        <v>22057</v>
      </c>
      <c r="N10" s="94">
        <f>'РБ ВВ 10(2025)| FIT15'!N31+25</f>
        <v>23272</v>
      </c>
      <c r="O10" s="94">
        <f>'РБ ВВ 10(2025)| FIT15'!O31+25</f>
        <v>23272</v>
      </c>
      <c r="P10" s="94">
        <f>'РБ ВВ 10(2025)| FIT15'!P31+25</f>
        <v>22057</v>
      </c>
      <c r="Q10" s="94">
        <f>'РБ ВВ 10(2025)| FIT15'!Q31+25</f>
        <v>21247</v>
      </c>
      <c r="R10" s="94">
        <f>'РБ ВВ 10(2025)| FIT15'!R31+25</f>
        <v>18817</v>
      </c>
      <c r="S10" s="94">
        <f>'РБ ВВ 10(2025)| FIT15'!S31+25</f>
        <v>16387</v>
      </c>
      <c r="T10" s="94">
        <f>'РБ ВВ 10(2025)| FIT15'!T31+25</f>
        <v>16387</v>
      </c>
      <c r="U10" s="94">
        <f>'РБ ВВ 10(2025)| FIT15'!U31+25</f>
        <v>16387</v>
      </c>
      <c r="V10" s="94">
        <f>'РБ ВВ 10(2025)| FIT15'!V31+25</f>
        <v>16387</v>
      </c>
    </row>
    <row r="11" spans="1:2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row>
    <row r="12" spans="1:22" s="50" customFormat="1" x14ac:dyDescent="0.2">
      <c r="A12" s="88">
        <f>A6</f>
        <v>1</v>
      </c>
      <c r="B12" s="94">
        <f>'РБ ВВ 10(2025)| FIT15'!B33+25</f>
        <v>20680</v>
      </c>
      <c r="C12" s="94">
        <f>'РБ ВВ 10(2025)| FIT15'!C33+25</f>
        <v>17035</v>
      </c>
      <c r="D12" s="94">
        <f>'РБ ВВ 10(2025)| FIT15'!D33+25</f>
        <v>18250</v>
      </c>
      <c r="E12" s="94">
        <f>'РБ ВВ 10(2025)| FIT15'!E33+25</f>
        <v>17035</v>
      </c>
      <c r="F12" s="94">
        <f>'РБ ВВ 10(2025)| FIT15'!F33+25</f>
        <v>17035</v>
      </c>
      <c r="G12" s="94">
        <f>'РБ ВВ 10(2025)| FIT15'!G33+25</f>
        <v>18250</v>
      </c>
      <c r="H12" s="94">
        <f>'РБ ВВ 10(2025)| FIT15'!H33+25</f>
        <v>20680</v>
      </c>
      <c r="I12" s="94">
        <f>'РБ ВВ 10(2025)| FIT15'!I33+25</f>
        <v>20680</v>
      </c>
      <c r="J12" s="94">
        <f>'РБ ВВ 10(2025)| FIT15'!J33+25</f>
        <v>20680</v>
      </c>
      <c r="K12" s="94">
        <f>'РБ ВВ 10(2025)| FIT15'!K33+25</f>
        <v>20680</v>
      </c>
      <c r="L12" s="94">
        <f>'РБ ВВ 10(2025)| FIT15'!L33+25</f>
        <v>20680</v>
      </c>
      <c r="M12" s="94">
        <f>'РБ ВВ 10(2025)| FIT15'!M33+25</f>
        <v>21490</v>
      </c>
      <c r="N12" s="94">
        <f>'РБ ВВ 10(2025)| FIT15'!N33+25</f>
        <v>22705</v>
      </c>
      <c r="O12" s="94">
        <f>'РБ ВВ 10(2025)| FIT15'!O33+25</f>
        <v>22705</v>
      </c>
      <c r="P12" s="94">
        <f>'РБ ВВ 10(2025)| FIT15'!P33+25</f>
        <v>21490</v>
      </c>
      <c r="Q12" s="94">
        <f>'РБ ВВ 10(2025)| FIT15'!Q33+25</f>
        <v>20680</v>
      </c>
      <c r="R12" s="94">
        <f>'РБ ВВ 10(2025)| FIT15'!R33+25</f>
        <v>18250</v>
      </c>
      <c r="S12" s="94">
        <f>'РБ ВВ 10(2025)| FIT15'!S33+25</f>
        <v>15820</v>
      </c>
      <c r="T12" s="94">
        <f>'РБ ВВ 10(2025)| FIT15'!T33+25</f>
        <v>15820</v>
      </c>
      <c r="U12" s="94">
        <f>'РБ ВВ 10(2025)| FIT15'!U33+25</f>
        <v>15820</v>
      </c>
      <c r="V12" s="94">
        <f>'РБ ВВ 10(2025)| FIT15'!V33+25</f>
        <v>15820</v>
      </c>
    </row>
    <row r="13" spans="1:22" s="50" customFormat="1" x14ac:dyDescent="0.2">
      <c r="A13" s="88">
        <f>A7</f>
        <v>2</v>
      </c>
      <c r="B13" s="94">
        <f>'РБ ВВ 10(2025)| FIT15'!B34+25</f>
        <v>22300</v>
      </c>
      <c r="C13" s="94">
        <f>'РБ ВВ 10(2025)| FIT15'!C34+25</f>
        <v>18412</v>
      </c>
      <c r="D13" s="94">
        <f>'РБ ВВ 10(2025)| FIT15'!D34+25</f>
        <v>19627</v>
      </c>
      <c r="E13" s="94">
        <f>'РБ ВВ 10(2025)| FIT15'!E34+25</f>
        <v>18412</v>
      </c>
      <c r="F13" s="94">
        <f>'РБ ВВ 10(2025)| FIT15'!F34+25</f>
        <v>18412</v>
      </c>
      <c r="G13" s="94">
        <f>'РБ ВВ 10(2025)| FIT15'!G34+25</f>
        <v>19627</v>
      </c>
      <c r="H13" s="94">
        <f>'РБ ВВ 10(2025)| FIT15'!H34+25</f>
        <v>22057</v>
      </c>
      <c r="I13" s="94">
        <f>'РБ ВВ 10(2025)| FIT15'!I34+25</f>
        <v>22057</v>
      </c>
      <c r="J13" s="94">
        <f>'РБ ВВ 10(2025)| FIT15'!J34+25</f>
        <v>22057</v>
      </c>
      <c r="K13" s="94">
        <f>'РБ ВВ 10(2025)| FIT15'!K34+25</f>
        <v>22057</v>
      </c>
      <c r="L13" s="94">
        <f>'РБ ВВ 10(2025)| FIT15'!L34+25</f>
        <v>22057</v>
      </c>
      <c r="M13" s="94">
        <f>'РБ ВВ 10(2025)| FIT15'!M34+25</f>
        <v>22867</v>
      </c>
      <c r="N13" s="94">
        <f>'РБ ВВ 10(2025)| FIT15'!N34+25</f>
        <v>24082</v>
      </c>
      <c r="O13" s="94">
        <f>'РБ ВВ 10(2025)| FIT15'!O34+25</f>
        <v>24082</v>
      </c>
      <c r="P13" s="94">
        <f>'РБ ВВ 10(2025)| FIT15'!P34+25</f>
        <v>22867</v>
      </c>
      <c r="Q13" s="94">
        <f>'РБ ВВ 10(2025)| FIT15'!Q34+25</f>
        <v>22057</v>
      </c>
      <c r="R13" s="94">
        <f>'РБ ВВ 10(2025)| FIT15'!R34+25</f>
        <v>19627</v>
      </c>
      <c r="S13" s="94">
        <f>'РБ ВВ 10(2025)| FIT15'!S34+25</f>
        <v>17197</v>
      </c>
      <c r="T13" s="94">
        <f>'РБ ВВ 10(2025)| FIT15'!T34+25</f>
        <v>17197</v>
      </c>
      <c r="U13" s="94">
        <f>'РБ ВВ 10(2025)| FIT15'!U34+25</f>
        <v>17197</v>
      </c>
      <c r="V13" s="94">
        <f>'РБ ВВ 10(2025)| FIT15'!V34+25</f>
        <v>17197</v>
      </c>
    </row>
    <row r="14" spans="1:2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row>
    <row r="15" spans="1:22" s="50" customFormat="1" x14ac:dyDescent="0.2">
      <c r="A15" s="88">
        <f>A6</f>
        <v>1</v>
      </c>
      <c r="B15" s="94">
        <f>'РБ ВВ 10(2025)| FIT15'!B36+25</f>
        <v>22300</v>
      </c>
      <c r="C15" s="94">
        <f>'РБ ВВ 10(2025)| FIT15'!C36+25</f>
        <v>18412</v>
      </c>
      <c r="D15" s="94">
        <f>'РБ ВВ 10(2025)| FIT15'!D36+25</f>
        <v>19627</v>
      </c>
      <c r="E15" s="94">
        <f>'РБ ВВ 10(2025)| FIT15'!E36+25</f>
        <v>18412</v>
      </c>
      <c r="F15" s="94">
        <f>'РБ ВВ 10(2025)| FIT15'!F36+25</f>
        <v>18412</v>
      </c>
      <c r="G15" s="94">
        <f>'РБ ВВ 10(2025)| FIT15'!G36+25</f>
        <v>19627</v>
      </c>
      <c r="H15" s="94">
        <f>'РБ ВВ 10(2025)| FIT15'!H36+25</f>
        <v>22057</v>
      </c>
      <c r="I15" s="94">
        <f>'РБ ВВ 10(2025)| FIT15'!I36+25</f>
        <v>22057</v>
      </c>
      <c r="J15" s="94">
        <f>'РБ ВВ 10(2025)| FIT15'!J36+25</f>
        <v>22057</v>
      </c>
      <c r="K15" s="94">
        <f>'РБ ВВ 10(2025)| FIT15'!K36+25</f>
        <v>22057</v>
      </c>
      <c r="L15" s="94">
        <f>'РБ ВВ 10(2025)| FIT15'!L36+25</f>
        <v>22057</v>
      </c>
      <c r="M15" s="94">
        <f>'РБ ВВ 10(2025)| FIT15'!M36+25</f>
        <v>22867</v>
      </c>
      <c r="N15" s="94">
        <f>'РБ ВВ 10(2025)| FIT15'!N36+25</f>
        <v>24082</v>
      </c>
      <c r="O15" s="94">
        <f>'РБ ВВ 10(2025)| FIT15'!O36+25</f>
        <v>24082</v>
      </c>
      <c r="P15" s="94">
        <f>'РБ ВВ 10(2025)| FIT15'!P36+25</f>
        <v>22867</v>
      </c>
      <c r="Q15" s="94">
        <f>'РБ ВВ 10(2025)| FIT15'!Q36+25</f>
        <v>22057</v>
      </c>
      <c r="R15" s="94">
        <f>'РБ ВВ 10(2025)| FIT15'!R36+25</f>
        <v>19627</v>
      </c>
      <c r="S15" s="94">
        <f>'РБ ВВ 10(2025)| FIT15'!S36+25</f>
        <v>17197</v>
      </c>
      <c r="T15" s="94">
        <f>'РБ ВВ 10(2025)| FIT15'!T36+25</f>
        <v>17197</v>
      </c>
      <c r="U15" s="94">
        <f>'РБ ВВ 10(2025)| FIT15'!U36+25</f>
        <v>17197</v>
      </c>
      <c r="V15" s="94">
        <f>'РБ ВВ 10(2025)| FIT15'!V36+25</f>
        <v>17197</v>
      </c>
    </row>
    <row r="16" spans="1:22" s="50" customFormat="1" x14ac:dyDescent="0.2">
      <c r="A16" s="88">
        <f>A7</f>
        <v>2</v>
      </c>
      <c r="B16" s="94">
        <f>'РБ ВВ 10(2025)| FIT15'!B37+25</f>
        <v>23920</v>
      </c>
      <c r="C16" s="94">
        <f>'РБ ВВ 10(2025)| FIT15'!C37+25</f>
        <v>19789</v>
      </c>
      <c r="D16" s="94">
        <f>'РБ ВВ 10(2025)| FIT15'!D37+25</f>
        <v>21004</v>
      </c>
      <c r="E16" s="94">
        <f>'РБ ВВ 10(2025)| FIT15'!E37+25</f>
        <v>19789</v>
      </c>
      <c r="F16" s="94">
        <f>'РБ ВВ 10(2025)| FIT15'!F37+25</f>
        <v>19789</v>
      </c>
      <c r="G16" s="94">
        <f>'РБ ВВ 10(2025)| FIT15'!G37+25</f>
        <v>21004</v>
      </c>
      <c r="H16" s="94">
        <f>'РБ ВВ 10(2025)| FIT15'!H37+25</f>
        <v>23434</v>
      </c>
      <c r="I16" s="94">
        <f>'РБ ВВ 10(2025)| FIT15'!I37+25</f>
        <v>23434</v>
      </c>
      <c r="J16" s="94">
        <f>'РБ ВВ 10(2025)| FIT15'!J37+25</f>
        <v>23434</v>
      </c>
      <c r="K16" s="94">
        <f>'РБ ВВ 10(2025)| FIT15'!K37+25</f>
        <v>23434</v>
      </c>
      <c r="L16" s="94">
        <f>'РБ ВВ 10(2025)| FIT15'!L37+25</f>
        <v>23434</v>
      </c>
      <c r="M16" s="94">
        <f>'РБ ВВ 10(2025)| FIT15'!M37+25</f>
        <v>24244</v>
      </c>
      <c r="N16" s="94">
        <f>'РБ ВВ 10(2025)| FIT15'!N37+25</f>
        <v>25459</v>
      </c>
      <c r="O16" s="94">
        <f>'РБ ВВ 10(2025)| FIT15'!O37+25</f>
        <v>25459</v>
      </c>
      <c r="P16" s="94">
        <f>'РБ ВВ 10(2025)| FIT15'!P37+25</f>
        <v>24244</v>
      </c>
      <c r="Q16" s="94">
        <f>'РБ ВВ 10(2025)| FIT15'!Q37+25</f>
        <v>23434</v>
      </c>
      <c r="R16" s="94">
        <f>'РБ ВВ 10(2025)| FIT15'!R37+25</f>
        <v>21004</v>
      </c>
      <c r="S16" s="94">
        <f>'РБ ВВ 10(2025)| FIT15'!S37+25</f>
        <v>18574</v>
      </c>
      <c r="T16" s="94">
        <f>'РБ ВВ 10(2025)| FIT15'!T37+25</f>
        <v>18574</v>
      </c>
      <c r="U16" s="94">
        <f>'РБ ВВ 10(2025)| FIT15'!U37+25</f>
        <v>18574</v>
      </c>
      <c r="V16" s="94">
        <f>'РБ ВВ 10(2025)| FIT15'!V37+25</f>
        <v>18574</v>
      </c>
    </row>
    <row r="17" spans="1:2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row>
    <row r="18" spans="1:22" s="50" customFormat="1" x14ac:dyDescent="0.2">
      <c r="A18" s="88">
        <f>A6</f>
        <v>1</v>
      </c>
      <c r="B18" s="94">
        <f>'РБ ВВ 10(2025)| FIT15'!B39+25</f>
        <v>38500</v>
      </c>
      <c r="C18" s="94">
        <f>'РБ ВВ 10(2025)| FIT15'!C39+25</f>
        <v>34855</v>
      </c>
      <c r="D18" s="94">
        <f>'РБ ВВ 10(2025)| FIT15'!D39+25</f>
        <v>36070</v>
      </c>
      <c r="E18" s="94">
        <f>'РБ ВВ 10(2025)| FIT15'!E39+25</f>
        <v>34855</v>
      </c>
      <c r="F18" s="94">
        <f>'РБ ВВ 10(2025)| FIT15'!F39+25</f>
        <v>34855</v>
      </c>
      <c r="G18" s="94">
        <f>'РБ ВВ 10(2025)| FIT15'!G39+25</f>
        <v>36070</v>
      </c>
      <c r="H18" s="94">
        <f>'РБ ВВ 10(2025)| FIT15'!H39+25</f>
        <v>38500</v>
      </c>
      <c r="I18" s="94">
        <f>'РБ ВВ 10(2025)| FIT15'!I39+25</f>
        <v>38500</v>
      </c>
      <c r="J18" s="94">
        <f>'РБ ВВ 10(2025)| FIT15'!J39+25</f>
        <v>38500</v>
      </c>
      <c r="K18" s="94">
        <f>'РБ ВВ 10(2025)| FIT15'!K39+25</f>
        <v>38500</v>
      </c>
      <c r="L18" s="94">
        <f>'РБ ВВ 10(2025)| FIT15'!L39+25</f>
        <v>38500</v>
      </c>
      <c r="M18" s="94">
        <f>'РБ ВВ 10(2025)| FIT15'!M39+25</f>
        <v>39310</v>
      </c>
      <c r="N18" s="94">
        <f>'РБ ВВ 10(2025)| FIT15'!N39+25</f>
        <v>40525</v>
      </c>
      <c r="O18" s="94">
        <f>'РБ ВВ 10(2025)| FIT15'!O39+25</f>
        <v>40525</v>
      </c>
      <c r="P18" s="94">
        <f>'РБ ВВ 10(2025)| FIT15'!P39+25</f>
        <v>39310</v>
      </c>
      <c r="Q18" s="94">
        <f>'РБ ВВ 10(2025)| FIT15'!Q39+25</f>
        <v>38500</v>
      </c>
      <c r="R18" s="94">
        <f>'РБ ВВ 10(2025)| FIT15'!R39+25</f>
        <v>36070</v>
      </c>
      <c r="S18" s="94">
        <f>'РБ ВВ 10(2025)| FIT15'!S39+25</f>
        <v>33640</v>
      </c>
      <c r="T18" s="94">
        <f>'РБ ВВ 10(2025)| FIT15'!T39+25</f>
        <v>33640</v>
      </c>
      <c r="U18" s="94">
        <f>'РБ ВВ 10(2025)| FIT15'!U39+25</f>
        <v>33640</v>
      </c>
      <c r="V18" s="94">
        <f>'РБ ВВ 10(2025)| FIT15'!V39+25</f>
        <v>33640</v>
      </c>
    </row>
    <row r="19" spans="1:22" s="50" customFormat="1" x14ac:dyDescent="0.2">
      <c r="A19" s="88">
        <f>A7</f>
        <v>2</v>
      </c>
      <c r="B19" s="94">
        <f>'РБ ВВ 10(2025)| FIT15'!B40+25</f>
        <v>40120</v>
      </c>
      <c r="C19" s="94">
        <f>'РБ ВВ 10(2025)| FIT15'!C40+25</f>
        <v>36232</v>
      </c>
      <c r="D19" s="94">
        <f>'РБ ВВ 10(2025)| FIT15'!D40+25</f>
        <v>37447</v>
      </c>
      <c r="E19" s="94">
        <f>'РБ ВВ 10(2025)| FIT15'!E40+25</f>
        <v>36232</v>
      </c>
      <c r="F19" s="94">
        <f>'РБ ВВ 10(2025)| FIT15'!F40+25</f>
        <v>36232</v>
      </c>
      <c r="G19" s="94">
        <f>'РБ ВВ 10(2025)| FIT15'!G40+25</f>
        <v>37447</v>
      </c>
      <c r="H19" s="94">
        <f>'РБ ВВ 10(2025)| FIT15'!H40+25</f>
        <v>39877</v>
      </c>
      <c r="I19" s="94">
        <f>'РБ ВВ 10(2025)| FIT15'!I40+25</f>
        <v>39877</v>
      </c>
      <c r="J19" s="94">
        <f>'РБ ВВ 10(2025)| FIT15'!J40+25</f>
        <v>39877</v>
      </c>
      <c r="K19" s="94">
        <f>'РБ ВВ 10(2025)| FIT15'!K40+25</f>
        <v>39877</v>
      </c>
      <c r="L19" s="94">
        <f>'РБ ВВ 10(2025)| FIT15'!L40+25</f>
        <v>39877</v>
      </c>
      <c r="M19" s="94">
        <f>'РБ ВВ 10(2025)| FIT15'!M40+25</f>
        <v>40687</v>
      </c>
      <c r="N19" s="94">
        <f>'РБ ВВ 10(2025)| FIT15'!N40+25</f>
        <v>41902</v>
      </c>
      <c r="O19" s="94">
        <f>'РБ ВВ 10(2025)| FIT15'!O40+25</f>
        <v>41902</v>
      </c>
      <c r="P19" s="94">
        <f>'РБ ВВ 10(2025)| FIT15'!P40+25</f>
        <v>40687</v>
      </c>
      <c r="Q19" s="94">
        <f>'РБ ВВ 10(2025)| FIT15'!Q40+25</f>
        <v>39877</v>
      </c>
      <c r="R19" s="94">
        <f>'РБ ВВ 10(2025)| FIT15'!R40+25</f>
        <v>37447</v>
      </c>
      <c r="S19" s="94">
        <f>'РБ ВВ 10(2025)| FIT15'!S40+25</f>
        <v>35017</v>
      </c>
      <c r="T19" s="94">
        <f>'РБ ВВ 10(2025)| FIT15'!T40+25</f>
        <v>35017</v>
      </c>
      <c r="U19" s="94">
        <f>'РБ ВВ 10(2025)| FIT15'!U40+25</f>
        <v>35017</v>
      </c>
      <c r="V19" s="94">
        <f>'РБ ВВ 10(2025)| FIT15'!V40+25</f>
        <v>35017</v>
      </c>
    </row>
    <row r="20" spans="1:2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row>
    <row r="21" spans="1:22" s="50" customFormat="1" x14ac:dyDescent="0.2">
      <c r="A21" s="88" t="s">
        <v>88</v>
      </c>
      <c r="B21" s="94">
        <f>'РБ ВВ 10(2025)| FIT15'!B42+25</f>
        <v>84670</v>
      </c>
      <c r="C21" s="94">
        <f>'РБ ВВ 10(2025)| FIT15'!C42+25</f>
        <v>60532</v>
      </c>
      <c r="D21" s="94">
        <f>'РБ ВВ 10(2025)| FIT15'!D42+25</f>
        <v>61747</v>
      </c>
      <c r="E21" s="94">
        <f>'РБ ВВ 10(2025)| FIT15'!E42+25</f>
        <v>60532</v>
      </c>
      <c r="F21" s="94">
        <f>'РБ ВВ 10(2025)| FIT15'!F42+25</f>
        <v>60532</v>
      </c>
      <c r="G21" s="94">
        <f>'РБ ВВ 10(2025)| FIT15'!G42+25</f>
        <v>61747</v>
      </c>
      <c r="H21" s="94">
        <f>'РБ ВВ 10(2025)| FIT15'!H42+25</f>
        <v>72277</v>
      </c>
      <c r="I21" s="94">
        <f>'РБ ВВ 10(2025)| FIT15'!I42+25</f>
        <v>72277</v>
      </c>
      <c r="J21" s="94">
        <f>'РБ ВВ 10(2025)| FIT15'!J42+25</f>
        <v>72277</v>
      </c>
      <c r="K21" s="94">
        <f>'РБ ВВ 10(2025)| FIT15'!K42+25</f>
        <v>72277</v>
      </c>
      <c r="L21" s="94">
        <f>'РБ ВВ 10(2025)| FIT15'!L42+25</f>
        <v>72277</v>
      </c>
      <c r="M21" s="94">
        <f>'РБ ВВ 10(2025)| FIT15'!M42+25</f>
        <v>73087</v>
      </c>
      <c r="N21" s="94">
        <f>'РБ ВВ 10(2025)| FIT15'!N42+25</f>
        <v>74302</v>
      </c>
      <c r="O21" s="94">
        <f>'РБ ВВ 10(2025)| FIT15'!O42+25</f>
        <v>74302</v>
      </c>
      <c r="P21" s="94">
        <f>'РБ ВВ 10(2025)| FIT15'!P42+25</f>
        <v>73087</v>
      </c>
      <c r="Q21" s="94">
        <f>'РБ ВВ 10(2025)| FIT15'!Q42+25</f>
        <v>72277</v>
      </c>
      <c r="R21" s="94">
        <f>'РБ ВВ 10(2025)| FIT15'!R42+25</f>
        <v>61747</v>
      </c>
      <c r="S21" s="94">
        <f>'РБ ВВ 10(2025)| FIT15'!S42+25</f>
        <v>59317</v>
      </c>
      <c r="T21" s="94">
        <f>'РБ ВВ 10(2025)| FIT15'!T42+25</f>
        <v>59317</v>
      </c>
      <c r="U21" s="94">
        <f>'РБ ВВ 10(2025)| FIT15'!U42+25</f>
        <v>59317</v>
      </c>
      <c r="V21" s="94">
        <f>'РБ ВВ 10(2025)| FIT15'!V42+25</f>
        <v>59317</v>
      </c>
    </row>
    <row r="22" spans="1:22" s="50" customFormat="1" x14ac:dyDescent="0.2">
      <c r="A22" s="100"/>
    </row>
    <row r="23" spans="1:22" s="50" customFormat="1" ht="12.75" thickBot="1" x14ac:dyDescent="0.25">
      <c r="A23" s="100"/>
    </row>
    <row r="24" spans="1:22" s="50" customFormat="1" ht="12.75" thickBot="1" x14ac:dyDescent="0.25">
      <c r="A24" s="104" t="s">
        <v>66</v>
      </c>
    </row>
    <row r="25" spans="1:22" x14ac:dyDescent="0.2">
      <c r="A25" s="63" t="s">
        <v>78</v>
      </c>
    </row>
    <row r="26" spans="1:22" ht="9" hidden="1" customHeight="1" x14ac:dyDescent="0.2">
      <c r="A26" s="43" t="s">
        <v>67</v>
      </c>
    </row>
    <row r="27" spans="1:22" ht="10.7" customHeight="1" x14ac:dyDescent="0.2">
      <c r="A27" s="43" t="s">
        <v>89</v>
      </c>
    </row>
    <row r="28" spans="1:22" x14ac:dyDescent="0.2">
      <c r="A28" s="43" t="s">
        <v>68</v>
      </c>
    </row>
    <row r="29" spans="1:22" ht="13.35" customHeight="1" x14ac:dyDescent="0.2">
      <c r="A29" s="43" t="s">
        <v>69</v>
      </c>
    </row>
    <row r="30" spans="1:22" ht="13.35" customHeight="1" x14ac:dyDescent="0.2">
      <c r="A30" s="165" t="s">
        <v>164</v>
      </c>
    </row>
    <row r="31" spans="1:22" ht="12.6" customHeight="1" thickBot="1" x14ac:dyDescent="0.25">
      <c r="A31" s="3"/>
    </row>
    <row r="32" spans="1:22" ht="13.35" customHeight="1" thickBot="1" x14ac:dyDescent="0.25">
      <c r="A32" s="105" t="s">
        <v>71</v>
      </c>
    </row>
    <row r="33" spans="1:1" ht="11.45" customHeight="1" x14ac:dyDescent="0.2">
      <c r="A33" s="129" t="s">
        <v>113</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8"/>
  <sheetViews>
    <sheetView topLeftCell="A11" workbookViewId="0">
      <pane xSplit="1" topLeftCell="Z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36" s="51" customFormat="1" ht="12" customHeight="1" x14ac:dyDescent="0.2">
      <c r="A1" s="209" t="s">
        <v>82</v>
      </c>
    </row>
    <row r="2" spans="1:36" s="51" customFormat="1" ht="12" customHeight="1" x14ac:dyDescent="0.2">
      <c r="A2" s="209"/>
    </row>
    <row r="3" spans="1:36" s="51" customFormat="1" ht="11.1" customHeight="1" x14ac:dyDescent="0.2">
      <c r="A3" s="97" t="s">
        <v>101</v>
      </c>
    </row>
    <row r="4" spans="1:36" s="52" customFormat="1" ht="3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c r="AA4" s="138">
        <f>'C завтраками| Bed and breakfast'!AA4</f>
        <v>45627</v>
      </c>
      <c r="AB4" s="138">
        <f>'C завтраками| Bed and breakfast'!AB4</f>
        <v>45633</v>
      </c>
      <c r="AC4" s="138">
        <f>'C завтраками| Bed and breakfast'!AC4</f>
        <v>45634</v>
      </c>
      <c r="AD4" s="138">
        <f>'C завтраками| Bed and breakfast'!AD4</f>
        <v>45639</v>
      </c>
      <c r="AE4" s="138">
        <f>'C завтраками| Bed and breakfast'!AE4</f>
        <v>45642</v>
      </c>
      <c r="AF4" s="138">
        <f>'C завтраками| Bed and breakfast'!AF4</f>
        <v>45647</v>
      </c>
      <c r="AG4" s="138">
        <f>'C завтраками| Bed and breakfast'!AG4</f>
        <v>45650</v>
      </c>
      <c r="AH4" s="138">
        <f>'C завтраками| Bed and breakfast'!AH4</f>
        <v>45653</v>
      </c>
      <c r="AI4" s="138">
        <f>'C завтраками| Bed and breakfast'!AI4</f>
        <v>45654</v>
      </c>
      <c r="AJ4" s="138">
        <f>'C завтраками| Bed and breakfast'!AJ4</f>
        <v>45655</v>
      </c>
    </row>
    <row r="5" spans="1:36" s="53" customFormat="1" ht="21.9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c r="AA5" s="138">
        <f>'C завтраками| Bed and breakfast'!AA5</f>
        <v>45632</v>
      </c>
      <c r="AB5" s="138">
        <f>'C завтраками| Bed and breakfast'!AB5</f>
        <v>45633</v>
      </c>
      <c r="AC5" s="138">
        <f>'C завтраками| Bed and breakfast'!AC5</f>
        <v>45638</v>
      </c>
      <c r="AD5" s="138">
        <f>'C завтраками| Bed and breakfast'!AD5</f>
        <v>45641</v>
      </c>
      <c r="AE5" s="138">
        <f>'C завтраками| Bed and breakfast'!AE5</f>
        <v>45646</v>
      </c>
      <c r="AF5" s="138">
        <f>'C завтраками| Bed and breakfast'!AF5</f>
        <v>45649</v>
      </c>
      <c r="AG5" s="138">
        <f>'C завтраками| Bed and breakfast'!AG5</f>
        <v>45652</v>
      </c>
      <c r="AH5" s="138">
        <f>'C завтраками| Bed and breakfast'!AH5</f>
        <v>45653</v>
      </c>
      <c r="AI5" s="138">
        <f>'C завтраками| Bed and breakfast'!AI5</f>
        <v>45654</v>
      </c>
      <c r="AJ5" s="138">
        <f>'C завтраками| Bed and breakfast'!AJ5</f>
        <v>45655</v>
      </c>
    </row>
    <row r="6" spans="1:3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row>
    <row r="7" spans="1:36" s="53" customFormat="1" x14ac:dyDescent="0.2">
      <c r="A7" s="88">
        <v>1</v>
      </c>
      <c r="B7" s="42">
        <f>'C завтраками| Bed and breakfast'!B7*0.9</f>
        <v>17640</v>
      </c>
      <c r="C7" s="42">
        <f>'C завтраками| Bed and breakfast'!C7*0.9</f>
        <v>13140</v>
      </c>
      <c r="D7" s="42">
        <f>'C завтраками| Bed and breakfast'!D7*0.9</f>
        <v>13140</v>
      </c>
      <c r="E7" s="42">
        <f>'C завтраками| Bed and breakfast'!E7*0.9</f>
        <v>13140</v>
      </c>
      <c r="F7" s="42">
        <f>'C завтраками| Bed and breakfast'!F7*0.9</f>
        <v>13140</v>
      </c>
      <c r="G7" s="42">
        <f>'C завтраками| Bed and breakfast'!G7*0.9</f>
        <v>17640</v>
      </c>
      <c r="H7" s="42">
        <f>'C завтраками| Bed and breakfast'!H7*0.9</f>
        <v>13140</v>
      </c>
      <c r="I7" s="42">
        <f>'C завтраками| Bed and breakfast'!I7*0.9</f>
        <v>14940</v>
      </c>
      <c r="J7" s="42">
        <f>'C завтраками| Bed and breakfast'!J7*0.9</f>
        <v>14940</v>
      </c>
      <c r="K7" s="42">
        <f>'C завтраками| Bed and breakfast'!K7*0.9</f>
        <v>14940</v>
      </c>
      <c r="L7" s="42">
        <f>'C завтраками| Bed and breakfast'!L7*0.9</f>
        <v>14940</v>
      </c>
      <c r="M7" s="42">
        <f>'C завтраками| Bed and breakfast'!M7*0.9</f>
        <v>16740</v>
      </c>
      <c r="N7" s="42">
        <f>'C завтраками| Bed and breakfast'!N7*0.9</f>
        <v>11250</v>
      </c>
      <c r="O7" s="42">
        <f>'C завтраками| Bed and breakfast'!O7*0.9</f>
        <v>8910</v>
      </c>
      <c r="P7" s="42">
        <f>'C завтраками| Bed and breakfast'!P7*0.9</f>
        <v>9540</v>
      </c>
      <c r="Q7" s="42">
        <f>'C завтраками| Bed and breakfast'!Q7*0.9</f>
        <v>8910</v>
      </c>
      <c r="R7" s="42">
        <f>'C завтраками| Bed and breakfast'!R7*0.9</f>
        <v>9540</v>
      </c>
      <c r="S7" s="42">
        <f>'C завтраками| Bed and breakfast'!S7*0.9</f>
        <v>8280</v>
      </c>
      <c r="T7" s="42">
        <f>'C завтраками| Bed and breakfast'!T7*0.9</f>
        <v>7650</v>
      </c>
      <c r="U7" s="42">
        <f>'C завтраками| Bed and breakfast'!U7*0.9</f>
        <v>8280</v>
      </c>
      <c r="V7" s="42">
        <f>'C завтраками| Bed and breakfast'!V7*0.9</f>
        <v>7650</v>
      </c>
      <c r="W7" s="42">
        <f>'C завтраками| Bed and breakfast'!W7*0.9</f>
        <v>8910</v>
      </c>
      <c r="X7" s="42">
        <f>'C завтраками| Bed and breakfast'!X7*0.9</f>
        <v>8910</v>
      </c>
      <c r="Y7" s="42">
        <f>'C завтраками| Bed and breakfast'!Y7*0.9</f>
        <v>8910</v>
      </c>
      <c r="Z7" s="42">
        <f>'C завтраками| Bed and breakfast'!Z7*0.9</f>
        <v>7650</v>
      </c>
      <c r="AA7" s="42">
        <f>'C завтраками| Bed and breakfast'!AA7*0.9</f>
        <v>7830</v>
      </c>
      <c r="AB7" s="42">
        <f>'C завтраками| Bed and breakfast'!AB7*0.9</f>
        <v>8640</v>
      </c>
      <c r="AC7" s="42">
        <f>'C завтраками| Bed and breakfast'!AC7*0.9</f>
        <v>7830</v>
      </c>
      <c r="AD7" s="42">
        <f>'C завтраками| Bed and breakfast'!AD7*0.9</f>
        <v>8640</v>
      </c>
      <c r="AE7" s="42">
        <f>'C завтраками| Bed and breakfast'!AE7*0.9</f>
        <v>9450</v>
      </c>
      <c r="AF7" s="42">
        <f>'C завтраками| Bed and breakfast'!AF7*0.9</f>
        <v>10260</v>
      </c>
      <c r="AG7" s="42">
        <f>'C завтраками| Bed and breakfast'!AG7*0.9</f>
        <v>13140</v>
      </c>
      <c r="AH7" s="42">
        <f>'C завтраками| Bed and breakfast'!AH7*0.9</f>
        <v>16020</v>
      </c>
      <c r="AI7" s="42">
        <f>'C завтраками| Bed and breakfast'!AI7*0.9</f>
        <v>17460</v>
      </c>
      <c r="AJ7" s="42">
        <f>'C завтраками| Bed and breakfast'!AJ7*0.9</f>
        <v>20250</v>
      </c>
    </row>
    <row r="8" spans="1:36" s="53" customFormat="1" x14ac:dyDescent="0.2">
      <c r="A8" s="88">
        <v>2</v>
      </c>
      <c r="B8" s="42">
        <f>'C завтраками| Bed and breakfast'!B8*0.9</f>
        <v>18990</v>
      </c>
      <c r="C8" s="42">
        <f>'C завтраками| Bed and breakfast'!C8*0.9</f>
        <v>14490</v>
      </c>
      <c r="D8" s="42">
        <f>'C завтраками| Bed and breakfast'!D8*0.9</f>
        <v>14490</v>
      </c>
      <c r="E8" s="42">
        <f>'C завтраками| Bed and breakfast'!E8*0.9</f>
        <v>14490</v>
      </c>
      <c r="F8" s="42">
        <f>'C завтраками| Bed and breakfast'!F8*0.9</f>
        <v>14490</v>
      </c>
      <c r="G8" s="42">
        <f>'C завтраками| Bed and breakfast'!G8*0.9</f>
        <v>18990</v>
      </c>
      <c r="H8" s="42">
        <f>'C завтраками| Bed and breakfast'!H8*0.9</f>
        <v>14490</v>
      </c>
      <c r="I8" s="42">
        <f>'C завтраками| Bed and breakfast'!I8*0.9</f>
        <v>16290</v>
      </c>
      <c r="J8" s="42">
        <f>'C завтраками| Bed and breakfast'!J8*0.9</f>
        <v>16290</v>
      </c>
      <c r="K8" s="42">
        <f>'C завтраками| Bed and breakfast'!K8*0.9</f>
        <v>16290</v>
      </c>
      <c r="L8" s="42">
        <f>'C завтраками| Bed and breakfast'!L8*0.9</f>
        <v>16290</v>
      </c>
      <c r="M8" s="42">
        <f>'C завтраками| Bed and breakfast'!M8*0.9</f>
        <v>18090</v>
      </c>
      <c r="N8" s="42">
        <f>'C завтраками| Bed and breakfast'!N8*0.9</f>
        <v>12600</v>
      </c>
      <c r="O8" s="42">
        <f>'C завтраками| Bed and breakfast'!O8*0.9</f>
        <v>10260</v>
      </c>
      <c r="P8" s="42">
        <f>'C завтраками| Bed and breakfast'!P8*0.9</f>
        <v>10890</v>
      </c>
      <c r="Q8" s="42">
        <f>'C завтраками| Bed and breakfast'!Q8*0.9</f>
        <v>10260</v>
      </c>
      <c r="R8" s="42">
        <f>'C завтраками| Bed and breakfast'!R8*0.9</f>
        <v>10890</v>
      </c>
      <c r="S8" s="42">
        <f>'C завтраками| Bed and breakfast'!S8*0.9</f>
        <v>9630</v>
      </c>
      <c r="T8" s="42">
        <f>'C завтраками| Bed and breakfast'!T8*0.9</f>
        <v>9000</v>
      </c>
      <c r="U8" s="42">
        <f>'C завтраками| Bed and breakfast'!U8*0.9</f>
        <v>9630</v>
      </c>
      <c r="V8" s="42">
        <f>'C завтраками| Bed and breakfast'!V8*0.9</f>
        <v>9000</v>
      </c>
      <c r="W8" s="42">
        <f>'C завтраками| Bed and breakfast'!W8*0.9</f>
        <v>10260</v>
      </c>
      <c r="X8" s="42">
        <f>'C завтраками| Bed and breakfast'!X8*0.9</f>
        <v>10260</v>
      </c>
      <c r="Y8" s="42">
        <f>'C завтраками| Bed and breakfast'!Y8*0.9</f>
        <v>10260</v>
      </c>
      <c r="Z8" s="42">
        <f>'C завтраками| Bed and breakfast'!Z8*0.9</f>
        <v>9000</v>
      </c>
      <c r="AA8" s="42">
        <f>'C завтраками| Bed and breakfast'!AA8*0.9</f>
        <v>9180</v>
      </c>
      <c r="AB8" s="42">
        <f>'C завтраками| Bed and breakfast'!AB8*0.9</f>
        <v>9990</v>
      </c>
      <c r="AC8" s="42">
        <f>'C завтраками| Bed and breakfast'!AC8*0.9</f>
        <v>9180</v>
      </c>
      <c r="AD8" s="42">
        <f>'C завтраками| Bed and breakfast'!AD8*0.9</f>
        <v>9990</v>
      </c>
      <c r="AE8" s="42">
        <f>'C завтраками| Bed and breakfast'!AE8*0.9</f>
        <v>10800</v>
      </c>
      <c r="AF8" s="42">
        <f>'C завтраками| Bed and breakfast'!AF8*0.9</f>
        <v>11610</v>
      </c>
      <c r="AG8" s="42">
        <f>'C завтраками| Bed and breakfast'!AG8*0.9</f>
        <v>14490</v>
      </c>
      <c r="AH8" s="42">
        <f>'C завтраками| Bed and breakfast'!AH8*0.9</f>
        <v>17370</v>
      </c>
      <c r="AI8" s="42">
        <f>'C завтраками| Bed and breakfast'!AI8*0.9</f>
        <v>18810</v>
      </c>
      <c r="AJ8" s="42">
        <f>'C завтраками| Bed and breakfast'!AJ8*0.9</f>
        <v>22050</v>
      </c>
    </row>
    <row r="9" spans="1:3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row>
    <row r="10" spans="1:36" s="53" customFormat="1" x14ac:dyDescent="0.2">
      <c r="A10" s="187">
        <v>1</v>
      </c>
      <c r="B10" s="42">
        <f>'C завтраками| Bed and breakfast'!B10*0.9</f>
        <v>18540</v>
      </c>
      <c r="C10" s="42">
        <f>'C завтраками| Bed and breakfast'!C10*0.9</f>
        <v>14040</v>
      </c>
      <c r="D10" s="42">
        <f>'C завтраками| Bed and breakfast'!D10*0.9</f>
        <v>14040</v>
      </c>
      <c r="E10" s="42">
        <f>'C завтраками| Bed and breakfast'!E10*0.9</f>
        <v>14040</v>
      </c>
      <c r="F10" s="42">
        <f>'C завтраками| Bed and breakfast'!F10*0.9</f>
        <v>14040</v>
      </c>
      <c r="G10" s="42">
        <f>'C завтраками| Bed and breakfast'!G10*0.9</f>
        <v>18540</v>
      </c>
      <c r="H10" s="42">
        <f>'C завтраками| Bed and breakfast'!H10*0.9</f>
        <v>14040</v>
      </c>
      <c r="I10" s="42">
        <f>'C завтраками| Bed and breakfast'!I10*0.9</f>
        <v>15840</v>
      </c>
      <c r="J10" s="42">
        <f>'C завтраками| Bed and breakfast'!J10*0.9</f>
        <v>15840</v>
      </c>
      <c r="K10" s="42">
        <f>'C завтраками| Bed and breakfast'!K10*0.9</f>
        <v>15840</v>
      </c>
      <c r="L10" s="42">
        <f>'C завтраками| Bed and breakfast'!L10*0.9</f>
        <v>15840</v>
      </c>
      <c r="M10" s="42">
        <f>'C завтраками| Bed and breakfast'!M10*0.9</f>
        <v>17640</v>
      </c>
      <c r="N10" s="42">
        <f>'C завтраками| Bed and breakfast'!N10*0.9</f>
        <v>12150</v>
      </c>
      <c r="O10" s="42">
        <f>'C завтраками| Bed and breakfast'!O10*0.9</f>
        <v>9810</v>
      </c>
      <c r="P10" s="42">
        <f>'C завтраками| Bed and breakfast'!P10*0.9</f>
        <v>10440</v>
      </c>
      <c r="Q10" s="42">
        <f>'C завтраками| Bed and breakfast'!Q10*0.9</f>
        <v>9810</v>
      </c>
      <c r="R10" s="42">
        <f>'C завтраками| Bed and breakfast'!R10*0.9</f>
        <v>10440</v>
      </c>
      <c r="S10" s="42">
        <f>'C завтраками| Bed and breakfast'!S10*0.9</f>
        <v>9180</v>
      </c>
      <c r="T10" s="42">
        <f>'C завтраками| Bed and breakfast'!T10*0.9</f>
        <v>8550</v>
      </c>
      <c r="U10" s="42">
        <f>'C завтраками| Bed and breakfast'!U10*0.9</f>
        <v>9180</v>
      </c>
      <c r="V10" s="42">
        <f>'C завтраками| Bed and breakfast'!V10*0.9</f>
        <v>8550</v>
      </c>
      <c r="W10" s="42">
        <f>'C завтраками| Bed and breakfast'!W10*0.9</f>
        <v>9810</v>
      </c>
      <c r="X10" s="42">
        <f>'C завтраками| Bed and breakfast'!X10*0.9</f>
        <v>9810</v>
      </c>
      <c r="Y10" s="42">
        <f>'C завтраками| Bed and breakfast'!Y10*0.9</f>
        <v>9810</v>
      </c>
      <c r="Z10" s="42">
        <f>'C завтраками| Bed and breakfast'!Z10*0.9</f>
        <v>8550</v>
      </c>
      <c r="AA10" s="42">
        <f>'C завтраками| Bed and breakfast'!AA10*0.9</f>
        <v>8730</v>
      </c>
      <c r="AB10" s="42">
        <f>'C завтраками| Bed and breakfast'!AB10*0.9</f>
        <v>9540</v>
      </c>
      <c r="AC10" s="42">
        <f>'C завтраками| Bed and breakfast'!AC10*0.9</f>
        <v>8730</v>
      </c>
      <c r="AD10" s="42">
        <f>'C завтраками| Bed and breakfast'!AD10*0.9</f>
        <v>9540</v>
      </c>
      <c r="AE10" s="42">
        <f>'C завтраками| Bed and breakfast'!AE10*0.9</f>
        <v>10350</v>
      </c>
      <c r="AF10" s="42">
        <f>'C завтраками| Bed and breakfast'!AF10*0.9</f>
        <v>11160</v>
      </c>
      <c r="AG10" s="42">
        <f>'C завтраками| Bed and breakfast'!AG10*0.9</f>
        <v>14040</v>
      </c>
      <c r="AH10" s="42">
        <f>'C завтраками| Bed and breakfast'!AH10*0.9</f>
        <v>16920</v>
      </c>
      <c r="AI10" s="42">
        <f>'C завтраками| Bed and breakfast'!AI10*0.9</f>
        <v>18360</v>
      </c>
      <c r="AJ10" s="42">
        <f>'C завтраками| Bed and breakfast'!AJ10*0.9</f>
        <v>22050</v>
      </c>
    </row>
    <row r="11" spans="1:36" s="53" customFormat="1" x14ac:dyDescent="0.2">
      <c r="A11" s="187">
        <v>2</v>
      </c>
      <c r="B11" s="42">
        <f>'C завтраками| Bed and breakfast'!B11*0.9</f>
        <v>19890</v>
      </c>
      <c r="C11" s="42">
        <f>'C завтраками| Bed and breakfast'!C11*0.9</f>
        <v>15390</v>
      </c>
      <c r="D11" s="42">
        <f>'C завтраками| Bed and breakfast'!D11*0.9</f>
        <v>15390</v>
      </c>
      <c r="E11" s="42">
        <f>'C завтраками| Bed and breakfast'!E11*0.9</f>
        <v>15390</v>
      </c>
      <c r="F11" s="42">
        <f>'C завтраками| Bed and breakfast'!F11*0.9</f>
        <v>15390</v>
      </c>
      <c r="G11" s="42">
        <f>'C завтраками| Bed and breakfast'!G11*0.9</f>
        <v>19890</v>
      </c>
      <c r="H11" s="42">
        <f>'C завтраками| Bed and breakfast'!H11*0.9</f>
        <v>15390</v>
      </c>
      <c r="I11" s="42">
        <f>'C завтраками| Bed and breakfast'!I11*0.9</f>
        <v>17190</v>
      </c>
      <c r="J11" s="42">
        <f>'C завтраками| Bed and breakfast'!J11*0.9</f>
        <v>17190</v>
      </c>
      <c r="K11" s="42">
        <f>'C завтраками| Bed and breakfast'!K11*0.9</f>
        <v>17190</v>
      </c>
      <c r="L11" s="42">
        <f>'C завтраками| Bed and breakfast'!L11*0.9</f>
        <v>17190</v>
      </c>
      <c r="M11" s="42">
        <f>'C завтраками| Bed and breakfast'!M11*0.9</f>
        <v>18990</v>
      </c>
      <c r="N11" s="42">
        <f>'C завтраками| Bed and breakfast'!N11*0.9</f>
        <v>13500</v>
      </c>
      <c r="O11" s="42">
        <f>'C завтраками| Bed and breakfast'!O11*0.9</f>
        <v>11160</v>
      </c>
      <c r="P11" s="42">
        <f>'C завтраками| Bed and breakfast'!P11*0.9</f>
        <v>11790</v>
      </c>
      <c r="Q11" s="42">
        <f>'C завтраками| Bed and breakfast'!Q11*0.9</f>
        <v>11160</v>
      </c>
      <c r="R11" s="42">
        <f>'C завтраками| Bed and breakfast'!R11*0.9</f>
        <v>11790</v>
      </c>
      <c r="S11" s="42">
        <f>'C завтраками| Bed and breakfast'!S11*0.9</f>
        <v>10530</v>
      </c>
      <c r="T11" s="42">
        <f>'C завтраками| Bed and breakfast'!T11*0.9</f>
        <v>9900</v>
      </c>
      <c r="U11" s="42">
        <f>'C завтраками| Bed and breakfast'!U11*0.9</f>
        <v>10530</v>
      </c>
      <c r="V11" s="42">
        <f>'C завтраками| Bed and breakfast'!V11*0.9</f>
        <v>9900</v>
      </c>
      <c r="W11" s="42">
        <f>'C завтраками| Bed and breakfast'!W11*0.9</f>
        <v>11160</v>
      </c>
      <c r="X11" s="42">
        <f>'C завтраками| Bed and breakfast'!X11*0.9</f>
        <v>11160</v>
      </c>
      <c r="Y11" s="42">
        <f>'C завтраками| Bed and breakfast'!Y11*0.9</f>
        <v>11160</v>
      </c>
      <c r="Z11" s="42">
        <f>'C завтраками| Bed and breakfast'!Z11*0.9</f>
        <v>9900</v>
      </c>
      <c r="AA11" s="42">
        <f>'C завтраками| Bed and breakfast'!AA11*0.9</f>
        <v>10080</v>
      </c>
      <c r="AB11" s="42">
        <f>'C завтраками| Bed and breakfast'!AB11*0.9</f>
        <v>10890</v>
      </c>
      <c r="AC11" s="42">
        <f>'C завтраками| Bed and breakfast'!AC11*0.9</f>
        <v>10080</v>
      </c>
      <c r="AD11" s="42">
        <f>'C завтраками| Bed and breakfast'!AD11*0.9</f>
        <v>10890</v>
      </c>
      <c r="AE11" s="42">
        <f>'C завтраками| Bed and breakfast'!AE11*0.9</f>
        <v>11700</v>
      </c>
      <c r="AF11" s="42">
        <f>'C завтраками| Bed and breakfast'!AF11*0.9</f>
        <v>12510</v>
      </c>
      <c r="AG11" s="42">
        <f>'C завтраками| Bed and breakfast'!AG11*0.9</f>
        <v>15390</v>
      </c>
      <c r="AH11" s="42">
        <f>'C завтраками| Bed and breakfast'!AH11*0.9</f>
        <v>18270</v>
      </c>
      <c r="AI11" s="42">
        <f>'C завтраками| Bed and breakfast'!AI11*0.9</f>
        <v>19710</v>
      </c>
      <c r="AJ11" s="42">
        <f>'C завтраками| Bed and breakfast'!AJ11*0.9</f>
        <v>23850</v>
      </c>
    </row>
    <row r="12" spans="1:3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row>
    <row r="13" spans="1:36" s="53" customFormat="1" x14ac:dyDescent="0.2">
      <c r="A13" s="88">
        <f>A7</f>
        <v>1</v>
      </c>
      <c r="B13" s="42">
        <f>'C завтраками| Bed and breakfast'!B13*0.9</f>
        <v>19440</v>
      </c>
      <c r="C13" s="42">
        <f>'C завтраками| Bed and breakfast'!C13*0.9</f>
        <v>14940</v>
      </c>
      <c r="D13" s="42">
        <f>'C завтраками| Bed and breakfast'!D13*0.9</f>
        <v>14940</v>
      </c>
      <c r="E13" s="42">
        <f>'C завтраками| Bed and breakfast'!E13*0.9</f>
        <v>14940</v>
      </c>
      <c r="F13" s="42">
        <f>'C завтраками| Bed and breakfast'!F13*0.9</f>
        <v>14940</v>
      </c>
      <c r="G13" s="42">
        <f>'C завтраками| Bed and breakfast'!G13*0.9</f>
        <v>19440</v>
      </c>
      <c r="H13" s="42">
        <f>'C завтраками| Bed and breakfast'!H13*0.9</f>
        <v>14940</v>
      </c>
      <c r="I13" s="42">
        <f>'C завтраками| Bed and breakfast'!I13*0.9</f>
        <v>16740</v>
      </c>
      <c r="J13" s="42">
        <f>'C завтраками| Bed and breakfast'!J13*0.9</f>
        <v>16740</v>
      </c>
      <c r="K13" s="42">
        <f>'C завтраками| Bed and breakfast'!K13*0.9</f>
        <v>16740</v>
      </c>
      <c r="L13" s="42">
        <f>'C завтраками| Bed and breakfast'!L13*0.9</f>
        <v>16740</v>
      </c>
      <c r="M13" s="42">
        <f>'C завтраками| Bed and breakfast'!M13*0.9</f>
        <v>18540</v>
      </c>
      <c r="N13" s="42">
        <f>'C завтраками| Bed and breakfast'!N13*0.9</f>
        <v>13050</v>
      </c>
      <c r="O13" s="42">
        <f>'C завтраками| Bed and breakfast'!O13*0.9</f>
        <v>10710</v>
      </c>
      <c r="P13" s="42">
        <f>'C завтраками| Bed and breakfast'!P13*0.9</f>
        <v>11340</v>
      </c>
      <c r="Q13" s="42">
        <f>'C завтраками| Bed and breakfast'!Q13*0.9</f>
        <v>10710</v>
      </c>
      <c r="R13" s="42">
        <f>'C завтраками| Bed and breakfast'!R13*0.9</f>
        <v>11340</v>
      </c>
      <c r="S13" s="42">
        <f>'C завтраками| Bed and breakfast'!S13*0.9</f>
        <v>10080</v>
      </c>
      <c r="T13" s="42">
        <f>'C завтраками| Bed and breakfast'!T13*0.9</f>
        <v>9450</v>
      </c>
      <c r="U13" s="42">
        <f>'C завтраками| Bed and breakfast'!U13*0.9</f>
        <v>10080</v>
      </c>
      <c r="V13" s="42">
        <f>'C завтраками| Bed and breakfast'!V13*0.9</f>
        <v>9450</v>
      </c>
      <c r="W13" s="42">
        <f>'C завтраками| Bed and breakfast'!W13*0.9</f>
        <v>10710</v>
      </c>
      <c r="X13" s="42">
        <f>'C завтраками| Bed and breakfast'!X13*0.9</f>
        <v>10710</v>
      </c>
      <c r="Y13" s="42">
        <f>'C завтраками| Bed and breakfast'!Y13*0.9</f>
        <v>10710</v>
      </c>
      <c r="Z13" s="42">
        <f>'C завтраками| Bed and breakfast'!Z13*0.9</f>
        <v>9450</v>
      </c>
      <c r="AA13" s="42">
        <f>'C завтраками| Bed and breakfast'!AA13*0.9</f>
        <v>9630</v>
      </c>
      <c r="AB13" s="42">
        <f>'C завтраками| Bed and breakfast'!AB13*0.9</f>
        <v>10440</v>
      </c>
      <c r="AC13" s="42">
        <f>'C завтраками| Bed and breakfast'!AC13*0.9</f>
        <v>9630</v>
      </c>
      <c r="AD13" s="42">
        <f>'C завтраками| Bed and breakfast'!AD13*0.9</f>
        <v>10440</v>
      </c>
      <c r="AE13" s="42">
        <f>'C завтраками| Bed and breakfast'!AE13*0.9</f>
        <v>11250</v>
      </c>
      <c r="AF13" s="42">
        <f>'C завтраками| Bed and breakfast'!AF13*0.9</f>
        <v>12060</v>
      </c>
      <c r="AG13" s="42">
        <f>'C завтраками| Bed and breakfast'!AG13*0.9</f>
        <v>14940</v>
      </c>
      <c r="AH13" s="42">
        <f>'C завтраками| Bed and breakfast'!AH13*0.9</f>
        <v>17820</v>
      </c>
      <c r="AI13" s="42">
        <f>'C завтраками| Bed and breakfast'!AI13*0.9</f>
        <v>19260</v>
      </c>
      <c r="AJ13" s="42">
        <f>'C завтраками| Bed and breakfast'!AJ13*0.9</f>
        <v>22950</v>
      </c>
    </row>
    <row r="14" spans="1:36" s="53" customFormat="1" x14ac:dyDescent="0.2">
      <c r="A14" s="88">
        <f>A8</f>
        <v>2</v>
      </c>
      <c r="B14" s="42">
        <f>'C завтраками| Bed and breakfast'!B14*0.9</f>
        <v>20790</v>
      </c>
      <c r="C14" s="42">
        <f>'C завтраками| Bed and breakfast'!C14*0.9</f>
        <v>16290</v>
      </c>
      <c r="D14" s="42">
        <f>'C завтраками| Bed and breakfast'!D14*0.9</f>
        <v>16290</v>
      </c>
      <c r="E14" s="42">
        <f>'C завтраками| Bed and breakfast'!E14*0.9</f>
        <v>16290</v>
      </c>
      <c r="F14" s="42">
        <f>'C завтраками| Bed and breakfast'!F14*0.9</f>
        <v>16290</v>
      </c>
      <c r="G14" s="42">
        <f>'C завтраками| Bed and breakfast'!G14*0.9</f>
        <v>20790</v>
      </c>
      <c r="H14" s="42">
        <f>'C завтраками| Bed and breakfast'!H14*0.9</f>
        <v>16290</v>
      </c>
      <c r="I14" s="42">
        <f>'C завтраками| Bed and breakfast'!I14*0.9</f>
        <v>18090</v>
      </c>
      <c r="J14" s="42">
        <f>'C завтраками| Bed and breakfast'!J14*0.9</f>
        <v>18090</v>
      </c>
      <c r="K14" s="42">
        <f>'C завтраками| Bed and breakfast'!K14*0.9</f>
        <v>18090</v>
      </c>
      <c r="L14" s="42">
        <f>'C завтраками| Bed and breakfast'!L14*0.9</f>
        <v>18090</v>
      </c>
      <c r="M14" s="42">
        <f>'C завтраками| Bed and breakfast'!M14*0.9</f>
        <v>19890</v>
      </c>
      <c r="N14" s="42">
        <f>'C завтраками| Bed and breakfast'!N14*0.9</f>
        <v>14400</v>
      </c>
      <c r="O14" s="42">
        <f>'C завтраками| Bed and breakfast'!O14*0.9</f>
        <v>12060</v>
      </c>
      <c r="P14" s="42">
        <f>'C завтраками| Bed and breakfast'!P14*0.9</f>
        <v>12690</v>
      </c>
      <c r="Q14" s="42">
        <f>'C завтраками| Bed and breakfast'!Q14*0.9</f>
        <v>12060</v>
      </c>
      <c r="R14" s="42">
        <f>'C завтраками| Bed and breakfast'!R14*0.9</f>
        <v>12690</v>
      </c>
      <c r="S14" s="42">
        <f>'C завтраками| Bed and breakfast'!S14*0.9</f>
        <v>11430</v>
      </c>
      <c r="T14" s="42">
        <f>'C завтраками| Bed and breakfast'!T14*0.9</f>
        <v>10800</v>
      </c>
      <c r="U14" s="42">
        <f>'C завтраками| Bed and breakfast'!U14*0.9</f>
        <v>11430</v>
      </c>
      <c r="V14" s="42">
        <f>'C завтраками| Bed and breakfast'!V14*0.9</f>
        <v>10800</v>
      </c>
      <c r="W14" s="42">
        <f>'C завтраками| Bed and breakfast'!W14*0.9</f>
        <v>12060</v>
      </c>
      <c r="X14" s="42">
        <f>'C завтраками| Bed and breakfast'!X14*0.9</f>
        <v>12060</v>
      </c>
      <c r="Y14" s="42">
        <f>'C завтраками| Bed and breakfast'!Y14*0.9</f>
        <v>12060</v>
      </c>
      <c r="Z14" s="42">
        <f>'C завтраками| Bed and breakfast'!Z14*0.9</f>
        <v>10800</v>
      </c>
      <c r="AA14" s="42">
        <f>'C завтраками| Bed and breakfast'!AA14*0.9</f>
        <v>10980</v>
      </c>
      <c r="AB14" s="42">
        <f>'C завтраками| Bed and breakfast'!AB14*0.9</f>
        <v>11790</v>
      </c>
      <c r="AC14" s="42">
        <f>'C завтраками| Bed and breakfast'!AC14*0.9</f>
        <v>10980</v>
      </c>
      <c r="AD14" s="42">
        <f>'C завтраками| Bed and breakfast'!AD14*0.9</f>
        <v>11790</v>
      </c>
      <c r="AE14" s="42">
        <f>'C завтраками| Bed and breakfast'!AE14*0.9</f>
        <v>12600</v>
      </c>
      <c r="AF14" s="42">
        <f>'C завтраками| Bed and breakfast'!AF14*0.9</f>
        <v>13410</v>
      </c>
      <c r="AG14" s="42">
        <f>'C завтраками| Bed and breakfast'!AG14*0.9</f>
        <v>16290</v>
      </c>
      <c r="AH14" s="42">
        <f>'C завтраками| Bed and breakfast'!AH14*0.9</f>
        <v>19170</v>
      </c>
      <c r="AI14" s="42">
        <f>'C завтраками| Bed and breakfast'!AI14*0.9</f>
        <v>20610</v>
      </c>
      <c r="AJ14" s="42">
        <f>'C завтраками| Bed and breakfast'!AJ14*0.9</f>
        <v>24750</v>
      </c>
    </row>
    <row r="15" spans="1:3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s="53" customFormat="1" x14ac:dyDescent="0.2">
      <c r="A16" s="88">
        <f>A7</f>
        <v>1</v>
      </c>
      <c r="B16" s="42">
        <f>'C завтраками| Bed and breakfast'!B16*0.9</f>
        <v>20790</v>
      </c>
      <c r="C16" s="42">
        <f>'C завтраками| Bed and breakfast'!C16*0.9</f>
        <v>16290</v>
      </c>
      <c r="D16" s="42">
        <f>'C завтраками| Bed and breakfast'!D16*0.9</f>
        <v>16290</v>
      </c>
      <c r="E16" s="42">
        <f>'C завтраками| Bed and breakfast'!E16*0.9</f>
        <v>16290</v>
      </c>
      <c r="F16" s="42">
        <f>'C завтраками| Bed and breakfast'!F16*0.9</f>
        <v>16290</v>
      </c>
      <c r="G16" s="42">
        <f>'C завтраками| Bed and breakfast'!G16*0.9</f>
        <v>20790</v>
      </c>
      <c r="H16" s="42">
        <f>'C завтраками| Bed and breakfast'!H16*0.9</f>
        <v>16290</v>
      </c>
      <c r="I16" s="42">
        <f>'C завтраками| Bed and breakfast'!I16*0.9</f>
        <v>18090</v>
      </c>
      <c r="J16" s="42">
        <f>'C завтраками| Bed and breakfast'!J16*0.9</f>
        <v>18090</v>
      </c>
      <c r="K16" s="42">
        <f>'C завтраками| Bed and breakfast'!K16*0.9</f>
        <v>18090</v>
      </c>
      <c r="L16" s="42">
        <f>'C завтраками| Bed and breakfast'!L16*0.9</f>
        <v>18090</v>
      </c>
      <c r="M16" s="42">
        <f>'C завтраками| Bed and breakfast'!M16*0.9</f>
        <v>19890</v>
      </c>
      <c r="N16" s="42">
        <f>'C завтраками| Bed and breakfast'!N16*0.9</f>
        <v>14400</v>
      </c>
      <c r="O16" s="42">
        <f>'C завтраками| Bed and breakfast'!O16*0.9</f>
        <v>12060</v>
      </c>
      <c r="P16" s="42">
        <f>'C завтраками| Bed and breakfast'!P16*0.9</f>
        <v>12690</v>
      </c>
      <c r="Q16" s="42">
        <f>'C завтраками| Bed and breakfast'!Q16*0.9</f>
        <v>12060</v>
      </c>
      <c r="R16" s="42">
        <f>'C завтраками| Bed and breakfast'!R16*0.9</f>
        <v>12690</v>
      </c>
      <c r="S16" s="42">
        <f>'C завтраками| Bed and breakfast'!S16*0.9</f>
        <v>11430</v>
      </c>
      <c r="T16" s="42">
        <f>'C завтраками| Bed and breakfast'!T16*0.9</f>
        <v>10800</v>
      </c>
      <c r="U16" s="42">
        <f>'C завтраками| Bed and breakfast'!U16*0.9</f>
        <v>11430</v>
      </c>
      <c r="V16" s="42">
        <f>'C завтраками| Bed and breakfast'!V16*0.9</f>
        <v>10800</v>
      </c>
      <c r="W16" s="42">
        <f>'C завтраками| Bed and breakfast'!W16*0.9</f>
        <v>12060</v>
      </c>
      <c r="X16" s="42">
        <f>'C завтраками| Bed and breakfast'!X16*0.9</f>
        <v>12060</v>
      </c>
      <c r="Y16" s="42">
        <f>'C завтраками| Bed and breakfast'!Y16*0.9</f>
        <v>12060</v>
      </c>
      <c r="Z16" s="42">
        <f>'C завтраками| Bed and breakfast'!Z16*0.9</f>
        <v>10800</v>
      </c>
      <c r="AA16" s="42">
        <f>'C завтраками| Bed and breakfast'!AA16*0.9</f>
        <v>10980</v>
      </c>
      <c r="AB16" s="42">
        <f>'C завтраками| Bed and breakfast'!AB16*0.9</f>
        <v>11790</v>
      </c>
      <c r="AC16" s="42">
        <f>'C завтраками| Bed and breakfast'!AC16*0.9</f>
        <v>10980</v>
      </c>
      <c r="AD16" s="42">
        <f>'C завтраками| Bed and breakfast'!AD16*0.9</f>
        <v>11790</v>
      </c>
      <c r="AE16" s="42">
        <f>'C завтраками| Bed and breakfast'!AE16*0.9</f>
        <v>12600</v>
      </c>
      <c r="AF16" s="42">
        <f>'C завтраками| Bed and breakfast'!AF16*0.9</f>
        <v>13410</v>
      </c>
      <c r="AG16" s="42">
        <f>'C завтраками| Bed and breakfast'!AG16*0.9</f>
        <v>16290</v>
      </c>
      <c r="AH16" s="42">
        <f>'C завтраками| Bed and breakfast'!AH16*0.9</f>
        <v>19170</v>
      </c>
      <c r="AI16" s="42">
        <f>'C завтраками| Bed and breakfast'!AI16*0.9</f>
        <v>20610</v>
      </c>
      <c r="AJ16" s="42">
        <f>'C завтраками| Bed and breakfast'!AJ16*0.9</f>
        <v>24750</v>
      </c>
    </row>
    <row r="17" spans="1:36" s="53" customFormat="1" x14ac:dyDescent="0.2">
      <c r="A17" s="88">
        <f>A8</f>
        <v>2</v>
      </c>
      <c r="B17" s="42">
        <f>'C завтраками| Bed and breakfast'!B17*0.9</f>
        <v>22140</v>
      </c>
      <c r="C17" s="42">
        <f>'C завтраками| Bed and breakfast'!C17*0.9</f>
        <v>17640</v>
      </c>
      <c r="D17" s="42">
        <f>'C завтраками| Bed and breakfast'!D17*0.9</f>
        <v>17640</v>
      </c>
      <c r="E17" s="42">
        <f>'C завтраками| Bed and breakfast'!E17*0.9</f>
        <v>17640</v>
      </c>
      <c r="F17" s="42">
        <f>'C завтраками| Bed and breakfast'!F17*0.9</f>
        <v>17640</v>
      </c>
      <c r="G17" s="42">
        <f>'C завтраками| Bed and breakfast'!G17*0.9</f>
        <v>22140</v>
      </c>
      <c r="H17" s="42">
        <f>'C завтраками| Bed and breakfast'!H17*0.9</f>
        <v>17640</v>
      </c>
      <c r="I17" s="42">
        <f>'C завтраками| Bed and breakfast'!I17*0.9</f>
        <v>19440</v>
      </c>
      <c r="J17" s="42">
        <f>'C завтраками| Bed and breakfast'!J17*0.9</f>
        <v>19440</v>
      </c>
      <c r="K17" s="42">
        <f>'C завтраками| Bed and breakfast'!K17*0.9</f>
        <v>19440</v>
      </c>
      <c r="L17" s="42">
        <f>'C завтраками| Bed and breakfast'!L17*0.9</f>
        <v>19440</v>
      </c>
      <c r="M17" s="42">
        <f>'C завтраками| Bed and breakfast'!M17*0.9</f>
        <v>21240</v>
      </c>
      <c r="N17" s="42">
        <f>'C завтраками| Bed and breakfast'!N17*0.9</f>
        <v>15750</v>
      </c>
      <c r="O17" s="42">
        <f>'C завтраками| Bed and breakfast'!O17*0.9</f>
        <v>13410</v>
      </c>
      <c r="P17" s="42">
        <f>'C завтраками| Bed and breakfast'!P17*0.9</f>
        <v>14040</v>
      </c>
      <c r="Q17" s="42">
        <f>'C завтраками| Bed and breakfast'!Q17*0.9</f>
        <v>13410</v>
      </c>
      <c r="R17" s="42">
        <f>'C завтраками| Bed and breakfast'!R17*0.9</f>
        <v>14040</v>
      </c>
      <c r="S17" s="42">
        <f>'C завтраками| Bed and breakfast'!S17*0.9</f>
        <v>12780</v>
      </c>
      <c r="T17" s="42">
        <f>'C завтраками| Bed and breakfast'!T17*0.9</f>
        <v>12150</v>
      </c>
      <c r="U17" s="42">
        <f>'C завтраками| Bed and breakfast'!U17*0.9</f>
        <v>12780</v>
      </c>
      <c r="V17" s="42">
        <f>'C завтраками| Bed and breakfast'!V17*0.9</f>
        <v>12150</v>
      </c>
      <c r="W17" s="42">
        <f>'C завтраками| Bed and breakfast'!W17*0.9</f>
        <v>13410</v>
      </c>
      <c r="X17" s="42">
        <f>'C завтраками| Bed and breakfast'!X17*0.9</f>
        <v>13410</v>
      </c>
      <c r="Y17" s="42">
        <f>'C завтраками| Bed and breakfast'!Y17*0.9</f>
        <v>13410</v>
      </c>
      <c r="Z17" s="42">
        <f>'C завтраками| Bed and breakfast'!Z17*0.9</f>
        <v>12150</v>
      </c>
      <c r="AA17" s="42">
        <f>'C завтраками| Bed and breakfast'!AA17*0.9</f>
        <v>12330</v>
      </c>
      <c r="AB17" s="42">
        <f>'C завтраками| Bed and breakfast'!AB17*0.9</f>
        <v>13140</v>
      </c>
      <c r="AC17" s="42">
        <f>'C завтраками| Bed and breakfast'!AC17*0.9</f>
        <v>12330</v>
      </c>
      <c r="AD17" s="42">
        <f>'C завтраками| Bed and breakfast'!AD17*0.9</f>
        <v>13140</v>
      </c>
      <c r="AE17" s="42">
        <f>'C завтраками| Bed and breakfast'!AE17*0.9</f>
        <v>13950</v>
      </c>
      <c r="AF17" s="42">
        <f>'C завтраками| Bed and breakfast'!AF17*0.9</f>
        <v>14760</v>
      </c>
      <c r="AG17" s="42">
        <f>'C завтраками| Bed and breakfast'!AG17*0.9</f>
        <v>17640</v>
      </c>
      <c r="AH17" s="42">
        <f>'C завтраками| Bed and breakfast'!AH17*0.9</f>
        <v>20520</v>
      </c>
      <c r="AI17" s="42">
        <f>'C завтраками| Bed and breakfast'!AI17*0.9</f>
        <v>21960</v>
      </c>
      <c r="AJ17" s="42">
        <f>'C завтраками| Bed and breakfast'!AJ17*0.9</f>
        <v>26550</v>
      </c>
    </row>
    <row r="18" spans="1:3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s="53" customFormat="1" x14ac:dyDescent="0.2">
      <c r="A19" s="88">
        <f>A7</f>
        <v>1</v>
      </c>
      <c r="B19" s="42">
        <f>'C завтраками| Bed and breakfast'!B19*0.9</f>
        <v>35640</v>
      </c>
      <c r="C19" s="42">
        <f>'C завтраками| Bed and breakfast'!C19*0.9</f>
        <v>31140</v>
      </c>
      <c r="D19" s="42">
        <f>'C завтраками| Bed and breakfast'!D19*0.9</f>
        <v>31140</v>
      </c>
      <c r="E19" s="42">
        <f>'C завтраками| Bed and breakfast'!E19*0.9</f>
        <v>31140</v>
      </c>
      <c r="F19" s="42">
        <f>'C завтраками| Bed and breakfast'!F19*0.9</f>
        <v>31140</v>
      </c>
      <c r="G19" s="42">
        <f>'C завтраками| Bed and breakfast'!G19*0.9</f>
        <v>35640</v>
      </c>
      <c r="H19" s="42">
        <f>'C завтраками| Bed and breakfast'!H19*0.9</f>
        <v>31140</v>
      </c>
      <c r="I19" s="42">
        <f>'C завтраками| Bed and breakfast'!I19*0.9</f>
        <v>32940</v>
      </c>
      <c r="J19" s="42">
        <f>'C завтраками| Bed and breakfast'!J19*0.9</f>
        <v>32940</v>
      </c>
      <c r="K19" s="42">
        <f>'C завтраками| Bed and breakfast'!K19*0.9</f>
        <v>32940</v>
      </c>
      <c r="L19" s="42">
        <f>'C завтраками| Bed and breakfast'!L19*0.9</f>
        <v>32940</v>
      </c>
      <c r="M19" s="42">
        <f>'C завтраками| Bed and breakfast'!M19*0.9</f>
        <v>34740</v>
      </c>
      <c r="N19" s="42">
        <f>'C завтраками| Bed and breakfast'!N19*0.9</f>
        <v>29250</v>
      </c>
      <c r="O19" s="42">
        <f>'C завтраками| Bed and breakfast'!O19*0.9</f>
        <v>26910</v>
      </c>
      <c r="P19" s="42">
        <f>'C завтраками| Bed and breakfast'!P19*0.9</f>
        <v>27540</v>
      </c>
      <c r="Q19" s="42">
        <f>'C завтраками| Bed and breakfast'!Q19*0.9</f>
        <v>26910</v>
      </c>
      <c r="R19" s="42">
        <f>'C завтраками| Bed and breakfast'!R19*0.9</f>
        <v>27540</v>
      </c>
      <c r="S19" s="42">
        <f>'C завтраками| Bed and breakfast'!S19*0.9</f>
        <v>26280</v>
      </c>
      <c r="T19" s="42">
        <f>'C завтраками| Bed and breakfast'!T19*0.9</f>
        <v>25650</v>
      </c>
      <c r="U19" s="42">
        <f>'C завтраками| Bed and breakfast'!U19*0.9</f>
        <v>26280</v>
      </c>
      <c r="V19" s="42">
        <f>'C завтраками| Bed and breakfast'!V19*0.9</f>
        <v>25650</v>
      </c>
      <c r="W19" s="42">
        <f>'C завтраками| Bed and breakfast'!W19*0.9</f>
        <v>26910</v>
      </c>
      <c r="X19" s="42">
        <f>'C завтраками| Bed and breakfast'!X19*0.9</f>
        <v>26910</v>
      </c>
      <c r="Y19" s="42">
        <f>'C завтраками| Bed and breakfast'!Y19*0.9</f>
        <v>26910</v>
      </c>
      <c r="Z19" s="42">
        <f>'C завтраками| Bed and breakfast'!Z19*0.9</f>
        <v>25650</v>
      </c>
      <c r="AA19" s="42">
        <f>'C завтраками| Bed and breakfast'!AA19*0.9</f>
        <v>30330</v>
      </c>
      <c r="AB19" s="42">
        <f>'C завтраками| Bed and breakfast'!AB19*0.9</f>
        <v>31140</v>
      </c>
      <c r="AC19" s="42">
        <f>'C завтраками| Bed and breakfast'!AC19*0.9</f>
        <v>30330</v>
      </c>
      <c r="AD19" s="42">
        <f>'C завтраками| Bed and breakfast'!AD19*0.9</f>
        <v>31140</v>
      </c>
      <c r="AE19" s="42">
        <f>'C завтраками| Bed and breakfast'!AE19*0.9</f>
        <v>31950</v>
      </c>
      <c r="AF19" s="42">
        <f>'C завтраками| Bed and breakfast'!AF19*0.9</f>
        <v>32760</v>
      </c>
      <c r="AG19" s="42">
        <f>'C завтраками| Bed and breakfast'!AG19*0.9</f>
        <v>35640</v>
      </c>
      <c r="AH19" s="42">
        <f>'C завтраками| Bed and breakfast'!AH19*0.9</f>
        <v>38520</v>
      </c>
      <c r="AI19" s="42">
        <f>'C завтраками| Bed and breakfast'!AI19*0.9</f>
        <v>39960</v>
      </c>
      <c r="AJ19" s="42">
        <f>'C завтраками| Bed and breakfast'!AJ19*0.9</f>
        <v>42750</v>
      </c>
    </row>
    <row r="20" spans="1:36" s="53" customFormat="1" x14ac:dyDescent="0.2">
      <c r="A20" s="88">
        <f>A8</f>
        <v>2</v>
      </c>
      <c r="B20" s="42">
        <f>'C завтраками| Bed and breakfast'!B20*0.9</f>
        <v>36990</v>
      </c>
      <c r="C20" s="42">
        <f>'C завтраками| Bed and breakfast'!C20*0.9</f>
        <v>32490</v>
      </c>
      <c r="D20" s="42">
        <f>'C завтраками| Bed and breakfast'!D20*0.9</f>
        <v>32490</v>
      </c>
      <c r="E20" s="42">
        <f>'C завтраками| Bed and breakfast'!E20*0.9</f>
        <v>32490</v>
      </c>
      <c r="F20" s="42">
        <f>'C завтраками| Bed and breakfast'!F20*0.9</f>
        <v>32490</v>
      </c>
      <c r="G20" s="42">
        <f>'C завтраками| Bed and breakfast'!G20*0.9</f>
        <v>36990</v>
      </c>
      <c r="H20" s="42">
        <f>'C завтраками| Bed and breakfast'!H20*0.9</f>
        <v>32490</v>
      </c>
      <c r="I20" s="42">
        <f>'C завтраками| Bed and breakfast'!I20*0.9</f>
        <v>34290</v>
      </c>
      <c r="J20" s="42">
        <f>'C завтраками| Bed and breakfast'!J20*0.9</f>
        <v>34290</v>
      </c>
      <c r="K20" s="42">
        <f>'C завтраками| Bed and breakfast'!K20*0.9</f>
        <v>34290</v>
      </c>
      <c r="L20" s="42">
        <f>'C завтраками| Bed and breakfast'!L20*0.9</f>
        <v>34290</v>
      </c>
      <c r="M20" s="42">
        <f>'C завтраками| Bed and breakfast'!M20*0.9</f>
        <v>36090</v>
      </c>
      <c r="N20" s="42">
        <f>'C завтраками| Bed and breakfast'!N20*0.9</f>
        <v>30600</v>
      </c>
      <c r="O20" s="42">
        <f>'C завтраками| Bed and breakfast'!O20*0.9</f>
        <v>28260</v>
      </c>
      <c r="P20" s="42">
        <f>'C завтраками| Bed and breakfast'!P20*0.9</f>
        <v>28890</v>
      </c>
      <c r="Q20" s="42">
        <f>'C завтраками| Bed and breakfast'!Q20*0.9</f>
        <v>28260</v>
      </c>
      <c r="R20" s="42">
        <f>'C завтраками| Bed and breakfast'!R20*0.9</f>
        <v>28890</v>
      </c>
      <c r="S20" s="42">
        <f>'C завтраками| Bed and breakfast'!S20*0.9</f>
        <v>27630</v>
      </c>
      <c r="T20" s="42">
        <f>'C завтраками| Bed and breakfast'!T20*0.9</f>
        <v>27000</v>
      </c>
      <c r="U20" s="42">
        <f>'C завтраками| Bed and breakfast'!U20*0.9</f>
        <v>27630</v>
      </c>
      <c r="V20" s="42">
        <f>'C завтраками| Bed and breakfast'!V20*0.9</f>
        <v>27000</v>
      </c>
      <c r="W20" s="42">
        <f>'C завтраками| Bed and breakfast'!W20*0.9</f>
        <v>28260</v>
      </c>
      <c r="X20" s="42">
        <f>'C завтраками| Bed and breakfast'!X20*0.9</f>
        <v>28260</v>
      </c>
      <c r="Y20" s="42">
        <f>'C завтраками| Bed and breakfast'!Y20*0.9</f>
        <v>28260</v>
      </c>
      <c r="Z20" s="42">
        <f>'C завтраками| Bed and breakfast'!Z20*0.9</f>
        <v>27000</v>
      </c>
      <c r="AA20" s="42">
        <f>'C завтраками| Bed and breakfast'!AA20*0.9</f>
        <v>31680</v>
      </c>
      <c r="AB20" s="42">
        <f>'C завтраками| Bed and breakfast'!AB20*0.9</f>
        <v>32490</v>
      </c>
      <c r="AC20" s="42">
        <f>'C завтраками| Bed and breakfast'!AC20*0.9</f>
        <v>31680</v>
      </c>
      <c r="AD20" s="42">
        <f>'C завтраками| Bed and breakfast'!AD20*0.9</f>
        <v>32490</v>
      </c>
      <c r="AE20" s="42">
        <f>'C завтраками| Bed and breakfast'!AE20*0.9</f>
        <v>33300</v>
      </c>
      <c r="AF20" s="42">
        <f>'C завтраками| Bed and breakfast'!AF20*0.9</f>
        <v>34110</v>
      </c>
      <c r="AG20" s="42">
        <f>'C завтраками| Bed and breakfast'!AG20*0.9</f>
        <v>36990</v>
      </c>
      <c r="AH20" s="42">
        <f>'C завтраками| Bed and breakfast'!AH20*0.9</f>
        <v>39870</v>
      </c>
      <c r="AI20" s="42">
        <f>'C завтраками| Bed and breakfast'!AI20*0.9</f>
        <v>41310</v>
      </c>
      <c r="AJ20" s="42">
        <f>'C завтраками| Bed and breakfast'!AJ20*0.9</f>
        <v>44550</v>
      </c>
    </row>
    <row r="21" spans="1:3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s="53" customFormat="1" x14ac:dyDescent="0.2">
      <c r="A22" s="88" t="s">
        <v>88</v>
      </c>
      <c r="B22" s="42">
        <f>'C завтраками| Bed and breakfast'!B22*0.9</f>
        <v>59490</v>
      </c>
      <c r="C22" s="42">
        <f>'C завтраками| Bed and breakfast'!C22*0.9</f>
        <v>54990</v>
      </c>
      <c r="D22" s="42">
        <f>'C завтраками| Bed and breakfast'!D22*0.9</f>
        <v>54990</v>
      </c>
      <c r="E22" s="42">
        <f>'C завтраками| Bed and breakfast'!E22*0.9</f>
        <v>54990</v>
      </c>
      <c r="F22" s="42">
        <f>'C завтраками| Bed and breakfast'!F22*0.9</f>
        <v>54990</v>
      </c>
      <c r="G22" s="42">
        <f>'C завтраками| Bed and breakfast'!G22*0.9</f>
        <v>59490</v>
      </c>
      <c r="H22" s="42">
        <f>'C завтраками| Bed and breakfast'!H22*0.9</f>
        <v>54990</v>
      </c>
      <c r="I22" s="42">
        <f>'C завтраками| Bed and breakfast'!I22*0.9</f>
        <v>56790</v>
      </c>
      <c r="J22" s="42">
        <f>'C завтраками| Bed and breakfast'!J22*0.9</f>
        <v>56790</v>
      </c>
      <c r="K22" s="42">
        <f>'C завтраками| Bed and breakfast'!K22*0.9</f>
        <v>56790</v>
      </c>
      <c r="L22" s="42">
        <f>'C завтраками| Bed and breakfast'!L22*0.9</f>
        <v>56790</v>
      </c>
      <c r="M22" s="42">
        <f>'C завтраками| Bed and breakfast'!M22*0.9</f>
        <v>58590</v>
      </c>
      <c r="N22" s="42">
        <f>'C завтраками| Bed and breakfast'!N22*0.9</f>
        <v>53100</v>
      </c>
      <c r="O22" s="42">
        <f>'C завтраками| Bed and breakfast'!O22*0.9</f>
        <v>50760</v>
      </c>
      <c r="P22" s="42">
        <f>'C завтраками| Bed and breakfast'!P22*0.9</f>
        <v>51390</v>
      </c>
      <c r="Q22" s="42">
        <f>'C завтраками| Bed and breakfast'!Q22*0.9</f>
        <v>50760</v>
      </c>
      <c r="R22" s="42">
        <f>'C завтраками| Bed and breakfast'!R22*0.9</f>
        <v>51390</v>
      </c>
      <c r="S22" s="42">
        <f>'C завтраками| Bed and breakfast'!S22*0.9</f>
        <v>50130</v>
      </c>
      <c r="T22" s="42">
        <f>'C завтраками| Bed and breakfast'!T22*0.9</f>
        <v>49500</v>
      </c>
      <c r="U22" s="42">
        <f>'C завтраками| Bed and breakfast'!U22*0.9</f>
        <v>50130</v>
      </c>
      <c r="V22" s="42">
        <f>'C завтраками| Bed and breakfast'!V22*0.9</f>
        <v>49500</v>
      </c>
      <c r="W22" s="42">
        <f>'C завтраками| Bed and breakfast'!W22*0.9</f>
        <v>50760</v>
      </c>
      <c r="X22" s="42">
        <f>'C завтраками| Bed and breakfast'!X22*0.9</f>
        <v>50760</v>
      </c>
      <c r="Y22" s="42">
        <f>'C завтраками| Bed and breakfast'!Y22*0.9</f>
        <v>50760</v>
      </c>
      <c r="Z22" s="42">
        <f>'C завтраками| Bed and breakfast'!Z22*0.9</f>
        <v>49500</v>
      </c>
      <c r="AA22" s="42">
        <f>'C завтраками| Bed and breakfast'!AA22*0.9</f>
        <v>63180</v>
      </c>
      <c r="AB22" s="42">
        <f>'C завтраками| Bed and breakfast'!AB22*0.9</f>
        <v>63990</v>
      </c>
      <c r="AC22" s="42">
        <f>'C завтраками| Bed and breakfast'!AC22*0.9</f>
        <v>63180</v>
      </c>
      <c r="AD22" s="42">
        <f>'C завтраками| Bed and breakfast'!AD22*0.9</f>
        <v>63990</v>
      </c>
      <c r="AE22" s="42">
        <f>'C завтраками| Bed and breakfast'!AE22*0.9</f>
        <v>64800</v>
      </c>
      <c r="AF22" s="42">
        <f>'C завтраками| Bed and breakfast'!AF22*0.9</f>
        <v>65610</v>
      </c>
      <c r="AG22" s="42">
        <f>'C завтраками| Bed and breakfast'!AG22*0.9</f>
        <v>68490</v>
      </c>
      <c r="AH22" s="42">
        <f>'C завтраками| Bed and breakfast'!AH22*0.9</f>
        <v>71370</v>
      </c>
      <c r="AI22" s="42">
        <f>'C завтраками| Bed and breakfast'!AI22*0.9</f>
        <v>72810</v>
      </c>
      <c r="AJ22" s="42">
        <f>'C завтраками| Bed and breakfast'!AJ22*0.9</f>
        <v>94050</v>
      </c>
    </row>
    <row r="23" spans="1:3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row>
    <row r="24" spans="1:36" ht="18" customHeight="1" x14ac:dyDescent="0.2">
      <c r="A24" s="111" t="s">
        <v>100</v>
      </c>
      <c r="B24" s="138">
        <f t="shared" ref="B24" si="0">B4</f>
        <v>45574</v>
      </c>
      <c r="C24" s="138">
        <f t="shared" ref="C24:AJ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c r="AA24" s="138">
        <f t="shared" si="1"/>
        <v>45627</v>
      </c>
      <c r="AB24" s="138">
        <f t="shared" si="1"/>
        <v>45633</v>
      </c>
      <c r="AC24" s="138">
        <f t="shared" si="1"/>
        <v>45634</v>
      </c>
      <c r="AD24" s="138">
        <f t="shared" si="1"/>
        <v>45639</v>
      </c>
      <c r="AE24" s="138">
        <f t="shared" si="1"/>
        <v>45642</v>
      </c>
      <c r="AF24" s="138">
        <f t="shared" si="1"/>
        <v>45647</v>
      </c>
      <c r="AG24" s="138">
        <f t="shared" si="1"/>
        <v>45650</v>
      </c>
      <c r="AH24" s="138">
        <f t="shared" si="1"/>
        <v>45653</v>
      </c>
      <c r="AI24" s="138">
        <f t="shared" si="1"/>
        <v>45654</v>
      </c>
      <c r="AJ24" s="138">
        <f t="shared" si="1"/>
        <v>45655</v>
      </c>
    </row>
    <row r="25" spans="1:36" ht="20.25" customHeight="1" x14ac:dyDescent="0.2">
      <c r="A25" s="90" t="s">
        <v>64</v>
      </c>
      <c r="B25" s="138">
        <f t="shared" ref="B25" si="2">B5</f>
        <v>45577</v>
      </c>
      <c r="C25" s="138">
        <f t="shared" ref="C25:AJ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c r="AA25" s="138">
        <f t="shared" si="3"/>
        <v>45632</v>
      </c>
      <c r="AB25" s="138">
        <f t="shared" si="3"/>
        <v>45633</v>
      </c>
      <c r="AC25" s="138">
        <f t="shared" si="3"/>
        <v>45638</v>
      </c>
      <c r="AD25" s="138">
        <f t="shared" si="3"/>
        <v>45641</v>
      </c>
      <c r="AE25" s="138">
        <f t="shared" si="3"/>
        <v>45646</v>
      </c>
      <c r="AF25" s="138">
        <f t="shared" si="3"/>
        <v>45649</v>
      </c>
      <c r="AG25" s="138">
        <f t="shared" si="3"/>
        <v>45652</v>
      </c>
      <c r="AH25" s="138">
        <f t="shared" si="3"/>
        <v>45653</v>
      </c>
      <c r="AI25" s="138">
        <f t="shared" si="3"/>
        <v>45654</v>
      </c>
      <c r="AJ25" s="138">
        <f t="shared" si="3"/>
        <v>45655</v>
      </c>
    </row>
    <row r="26" spans="1:3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1:36" s="50" customFormat="1" x14ac:dyDescent="0.2">
      <c r="A27" s="88">
        <v>1</v>
      </c>
      <c r="B27" s="94">
        <f t="shared" ref="B27" si="4">ROUNDUP(B7*0.85,)+35</f>
        <v>15029</v>
      </c>
      <c r="C27" s="94">
        <f t="shared" ref="C27:AJ27" si="5">ROUNDUP(C7*0.85,)+35</f>
        <v>11204</v>
      </c>
      <c r="D27" s="94">
        <f t="shared" si="5"/>
        <v>11204</v>
      </c>
      <c r="E27" s="94">
        <f t="shared" si="5"/>
        <v>11204</v>
      </c>
      <c r="F27" s="94">
        <f t="shared" si="5"/>
        <v>11204</v>
      </c>
      <c r="G27" s="94">
        <f t="shared" si="5"/>
        <v>15029</v>
      </c>
      <c r="H27" s="94">
        <f t="shared" si="5"/>
        <v>11204</v>
      </c>
      <c r="I27" s="94">
        <f t="shared" si="5"/>
        <v>12734</v>
      </c>
      <c r="J27" s="94">
        <f t="shared" si="5"/>
        <v>12734</v>
      </c>
      <c r="K27" s="94">
        <f t="shared" si="5"/>
        <v>12734</v>
      </c>
      <c r="L27" s="94">
        <f t="shared" si="5"/>
        <v>12734</v>
      </c>
      <c r="M27" s="94">
        <f t="shared" si="5"/>
        <v>14264</v>
      </c>
      <c r="N27" s="94">
        <f t="shared" si="5"/>
        <v>9598</v>
      </c>
      <c r="O27" s="94">
        <f t="shared" si="5"/>
        <v>7609</v>
      </c>
      <c r="P27" s="94">
        <f t="shared" si="5"/>
        <v>8144</v>
      </c>
      <c r="Q27" s="94">
        <f t="shared" si="5"/>
        <v>7609</v>
      </c>
      <c r="R27" s="94">
        <f t="shared" si="5"/>
        <v>8144</v>
      </c>
      <c r="S27" s="94">
        <f t="shared" si="5"/>
        <v>7073</v>
      </c>
      <c r="T27" s="94">
        <f t="shared" si="5"/>
        <v>6538</v>
      </c>
      <c r="U27" s="94">
        <f t="shared" si="5"/>
        <v>7073</v>
      </c>
      <c r="V27" s="94">
        <f t="shared" si="5"/>
        <v>6538</v>
      </c>
      <c r="W27" s="94">
        <f t="shared" si="5"/>
        <v>7609</v>
      </c>
      <c r="X27" s="94">
        <f t="shared" si="5"/>
        <v>7609</v>
      </c>
      <c r="Y27" s="94">
        <f t="shared" si="5"/>
        <v>7609</v>
      </c>
      <c r="Z27" s="94">
        <f t="shared" si="5"/>
        <v>6538</v>
      </c>
      <c r="AA27" s="94">
        <f t="shared" si="5"/>
        <v>6691</v>
      </c>
      <c r="AB27" s="94">
        <f t="shared" si="5"/>
        <v>7379</v>
      </c>
      <c r="AC27" s="94">
        <f t="shared" si="5"/>
        <v>6691</v>
      </c>
      <c r="AD27" s="94">
        <f t="shared" si="5"/>
        <v>7379</v>
      </c>
      <c r="AE27" s="94">
        <f t="shared" si="5"/>
        <v>8068</v>
      </c>
      <c r="AF27" s="94">
        <f t="shared" si="5"/>
        <v>8756</v>
      </c>
      <c r="AG27" s="94">
        <f t="shared" si="5"/>
        <v>11204</v>
      </c>
      <c r="AH27" s="94">
        <f t="shared" si="5"/>
        <v>13652</v>
      </c>
      <c r="AI27" s="94">
        <f t="shared" si="5"/>
        <v>14876</v>
      </c>
      <c r="AJ27" s="94">
        <f t="shared" si="5"/>
        <v>17248</v>
      </c>
    </row>
    <row r="28" spans="1:36" s="50" customFormat="1" x14ac:dyDescent="0.2">
      <c r="A28" s="88">
        <v>2</v>
      </c>
      <c r="B28" s="94">
        <f t="shared" ref="B28" si="6">ROUNDUP(B8*0.85,)+35</f>
        <v>16177</v>
      </c>
      <c r="C28" s="94">
        <f t="shared" ref="C28:AJ28" si="7">ROUNDUP(C8*0.85,)+35</f>
        <v>12352</v>
      </c>
      <c r="D28" s="94">
        <f t="shared" si="7"/>
        <v>12352</v>
      </c>
      <c r="E28" s="94">
        <f t="shared" si="7"/>
        <v>12352</v>
      </c>
      <c r="F28" s="94">
        <f t="shared" si="7"/>
        <v>12352</v>
      </c>
      <c r="G28" s="94">
        <f t="shared" si="7"/>
        <v>16177</v>
      </c>
      <c r="H28" s="94">
        <f t="shared" si="7"/>
        <v>12352</v>
      </c>
      <c r="I28" s="94">
        <f t="shared" si="7"/>
        <v>13882</v>
      </c>
      <c r="J28" s="94">
        <f t="shared" si="7"/>
        <v>13882</v>
      </c>
      <c r="K28" s="94">
        <f t="shared" si="7"/>
        <v>13882</v>
      </c>
      <c r="L28" s="94">
        <f t="shared" si="7"/>
        <v>13882</v>
      </c>
      <c r="M28" s="94">
        <f t="shared" si="7"/>
        <v>15412</v>
      </c>
      <c r="N28" s="94">
        <f t="shared" si="7"/>
        <v>10745</v>
      </c>
      <c r="O28" s="94">
        <f t="shared" si="7"/>
        <v>8756</v>
      </c>
      <c r="P28" s="94">
        <f t="shared" si="7"/>
        <v>9292</v>
      </c>
      <c r="Q28" s="94">
        <f t="shared" si="7"/>
        <v>8756</v>
      </c>
      <c r="R28" s="94">
        <f t="shared" si="7"/>
        <v>9292</v>
      </c>
      <c r="S28" s="94">
        <f t="shared" si="7"/>
        <v>8221</v>
      </c>
      <c r="T28" s="94">
        <f t="shared" si="7"/>
        <v>7685</v>
      </c>
      <c r="U28" s="94">
        <f t="shared" si="7"/>
        <v>8221</v>
      </c>
      <c r="V28" s="94">
        <f t="shared" si="7"/>
        <v>7685</v>
      </c>
      <c r="W28" s="94">
        <f t="shared" si="7"/>
        <v>8756</v>
      </c>
      <c r="X28" s="94">
        <f t="shared" si="7"/>
        <v>8756</v>
      </c>
      <c r="Y28" s="94">
        <f t="shared" si="7"/>
        <v>8756</v>
      </c>
      <c r="Z28" s="94">
        <f t="shared" si="7"/>
        <v>7685</v>
      </c>
      <c r="AA28" s="94">
        <f t="shared" si="7"/>
        <v>7838</v>
      </c>
      <c r="AB28" s="94">
        <f t="shared" si="7"/>
        <v>8527</v>
      </c>
      <c r="AC28" s="94">
        <f t="shared" si="7"/>
        <v>7838</v>
      </c>
      <c r="AD28" s="94">
        <f t="shared" si="7"/>
        <v>8527</v>
      </c>
      <c r="AE28" s="94">
        <f t="shared" si="7"/>
        <v>9215</v>
      </c>
      <c r="AF28" s="94">
        <f t="shared" si="7"/>
        <v>9904</v>
      </c>
      <c r="AG28" s="94">
        <f t="shared" si="7"/>
        <v>12352</v>
      </c>
      <c r="AH28" s="94">
        <f t="shared" si="7"/>
        <v>14800</v>
      </c>
      <c r="AI28" s="94">
        <f t="shared" si="7"/>
        <v>16024</v>
      </c>
      <c r="AJ28" s="94">
        <f t="shared" si="7"/>
        <v>18778</v>
      </c>
    </row>
    <row r="29" spans="1:3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1:36" s="50" customFormat="1" x14ac:dyDescent="0.2">
      <c r="A30" s="187">
        <v>1</v>
      </c>
      <c r="B30" s="94">
        <f t="shared" ref="B30" si="8">ROUNDUP(B10*0.85,)+35</f>
        <v>15794</v>
      </c>
      <c r="C30" s="94">
        <f t="shared" ref="C30:AJ30" si="9">ROUNDUP(C10*0.85,)+35</f>
        <v>11969</v>
      </c>
      <c r="D30" s="94">
        <f t="shared" si="9"/>
        <v>11969</v>
      </c>
      <c r="E30" s="94">
        <f t="shared" si="9"/>
        <v>11969</v>
      </c>
      <c r="F30" s="94">
        <f t="shared" si="9"/>
        <v>11969</v>
      </c>
      <c r="G30" s="94">
        <f t="shared" si="9"/>
        <v>15794</v>
      </c>
      <c r="H30" s="94">
        <f t="shared" si="9"/>
        <v>11969</v>
      </c>
      <c r="I30" s="94">
        <f t="shared" si="9"/>
        <v>13499</v>
      </c>
      <c r="J30" s="94">
        <f t="shared" si="9"/>
        <v>13499</v>
      </c>
      <c r="K30" s="94">
        <f t="shared" si="9"/>
        <v>13499</v>
      </c>
      <c r="L30" s="94">
        <f t="shared" si="9"/>
        <v>13499</v>
      </c>
      <c r="M30" s="94">
        <f t="shared" si="9"/>
        <v>15029</v>
      </c>
      <c r="N30" s="94">
        <f t="shared" si="9"/>
        <v>10363</v>
      </c>
      <c r="O30" s="94">
        <f t="shared" si="9"/>
        <v>8374</v>
      </c>
      <c r="P30" s="94">
        <f t="shared" si="9"/>
        <v>8909</v>
      </c>
      <c r="Q30" s="94">
        <f t="shared" si="9"/>
        <v>8374</v>
      </c>
      <c r="R30" s="94">
        <f t="shared" si="9"/>
        <v>8909</v>
      </c>
      <c r="S30" s="94">
        <f t="shared" si="9"/>
        <v>7838</v>
      </c>
      <c r="T30" s="94">
        <f t="shared" si="9"/>
        <v>7303</v>
      </c>
      <c r="U30" s="94">
        <f t="shared" si="9"/>
        <v>7838</v>
      </c>
      <c r="V30" s="94">
        <f t="shared" si="9"/>
        <v>7303</v>
      </c>
      <c r="W30" s="94">
        <f t="shared" si="9"/>
        <v>8374</v>
      </c>
      <c r="X30" s="94">
        <f t="shared" si="9"/>
        <v>8374</v>
      </c>
      <c r="Y30" s="94">
        <f t="shared" si="9"/>
        <v>8374</v>
      </c>
      <c r="Z30" s="94">
        <f t="shared" si="9"/>
        <v>7303</v>
      </c>
      <c r="AA30" s="94">
        <f t="shared" si="9"/>
        <v>7456</v>
      </c>
      <c r="AB30" s="94">
        <f t="shared" si="9"/>
        <v>8144</v>
      </c>
      <c r="AC30" s="94">
        <f t="shared" si="9"/>
        <v>7456</v>
      </c>
      <c r="AD30" s="94">
        <f t="shared" si="9"/>
        <v>8144</v>
      </c>
      <c r="AE30" s="94">
        <f t="shared" si="9"/>
        <v>8833</v>
      </c>
      <c r="AF30" s="94">
        <f t="shared" si="9"/>
        <v>9521</v>
      </c>
      <c r="AG30" s="94">
        <f t="shared" si="9"/>
        <v>11969</v>
      </c>
      <c r="AH30" s="94">
        <f t="shared" si="9"/>
        <v>14417</v>
      </c>
      <c r="AI30" s="94">
        <f t="shared" si="9"/>
        <v>15641</v>
      </c>
      <c r="AJ30" s="94">
        <f t="shared" si="9"/>
        <v>18778</v>
      </c>
    </row>
    <row r="31" spans="1:36" s="50" customFormat="1" x14ac:dyDescent="0.2">
      <c r="A31" s="187">
        <v>2</v>
      </c>
      <c r="B31" s="94">
        <f t="shared" ref="B31" si="10">ROUNDUP(B11*0.85,)+35</f>
        <v>16942</v>
      </c>
      <c r="C31" s="94">
        <f t="shared" ref="C31:AJ31" si="11">ROUNDUP(C11*0.85,)+35</f>
        <v>13117</v>
      </c>
      <c r="D31" s="94">
        <f t="shared" si="11"/>
        <v>13117</v>
      </c>
      <c r="E31" s="94">
        <f t="shared" si="11"/>
        <v>13117</v>
      </c>
      <c r="F31" s="94">
        <f t="shared" si="11"/>
        <v>13117</v>
      </c>
      <c r="G31" s="94">
        <f t="shared" si="11"/>
        <v>16942</v>
      </c>
      <c r="H31" s="94">
        <f t="shared" si="11"/>
        <v>13117</v>
      </c>
      <c r="I31" s="94">
        <f t="shared" si="11"/>
        <v>14647</v>
      </c>
      <c r="J31" s="94">
        <f t="shared" si="11"/>
        <v>14647</v>
      </c>
      <c r="K31" s="94">
        <f t="shared" si="11"/>
        <v>14647</v>
      </c>
      <c r="L31" s="94">
        <f t="shared" si="11"/>
        <v>14647</v>
      </c>
      <c r="M31" s="94">
        <f t="shared" si="11"/>
        <v>16177</v>
      </c>
      <c r="N31" s="94">
        <f t="shared" si="11"/>
        <v>11510</v>
      </c>
      <c r="O31" s="94">
        <f t="shared" si="11"/>
        <v>9521</v>
      </c>
      <c r="P31" s="94">
        <f t="shared" si="11"/>
        <v>10057</v>
      </c>
      <c r="Q31" s="94">
        <f t="shared" si="11"/>
        <v>9521</v>
      </c>
      <c r="R31" s="94">
        <f t="shared" si="11"/>
        <v>10057</v>
      </c>
      <c r="S31" s="94">
        <f t="shared" si="11"/>
        <v>8986</v>
      </c>
      <c r="T31" s="94">
        <f t="shared" si="11"/>
        <v>8450</v>
      </c>
      <c r="U31" s="94">
        <f t="shared" si="11"/>
        <v>8986</v>
      </c>
      <c r="V31" s="94">
        <f t="shared" si="11"/>
        <v>8450</v>
      </c>
      <c r="W31" s="94">
        <f t="shared" si="11"/>
        <v>9521</v>
      </c>
      <c r="X31" s="94">
        <f t="shared" si="11"/>
        <v>9521</v>
      </c>
      <c r="Y31" s="94">
        <f t="shared" si="11"/>
        <v>9521</v>
      </c>
      <c r="Z31" s="94">
        <f t="shared" si="11"/>
        <v>8450</v>
      </c>
      <c r="AA31" s="94">
        <f t="shared" si="11"/>
        <v>8603</v>
      </c>
      <c r="AB31" s="94">
        <f t="shared" si="11"/>
        <v>9292</v>
      </c>
      <c r="AC31" s="94">
        <f t="shared" si="11"/>
        <v>8603</v>
      </c>
      <c r="AD31" s="94">
        <f t="shared" si="11"/>
        <v>9292</v>
      </c>
      <c r="AE31" s="94">
        <f t="shared" si="11"/>
        <v>9980</v>
      </c>
      <c r="AF31" s="94">
        <f t="shared" si="11"/>
        <v>10669</v>
      </c>
      <c r="AG31" s="94">
        <f t="shared" si="11"/>
        <v>13117</v>
      </c>
      <c r="AH31" s="94">
        <f t="shared" si="11"/>
        <v>15565</v>
      </c>
      <c r="AI31" s="94">
        <f t="shared" si="11"/>
        <v>16789</v>
      </c>
      <c r="AJ31" s="94">
        <f t="shared" si="11"/>
        <v>20308</v>
      </c>
    </row>
    <row r="32" spans="1:3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s="50" customFormat="1" x14ac:dyDescent="0.2">
      <c r="A33" s="88">
        <f>A27</f>
        <v>1</v>
      </c>
      <c r="B33" s="94">
        <f t="shared" ref="B33" si="12">ROUNDUP(B13*0.85,)+35</f>
        <v>16559</v>
      </c>
      <c r="C33" s="94">
        <f t="shared" ref="C33:AJ33" si="13">ROUNDUP(C13*0.85,)+35</f>
        <v>12734</v>
      </c>
      <c r="D33" s="94">
        <f t="shared" si="13"/>
        <v>12734</v>
      </c>
      <c r="E33" s="94">
        <f t="shared" si="13"/>
        <v>12734</v>
      </c>
      <c r="F33" s="94">
        <f t="shared" si="13"/>
        <v>12734</v>
      </c>
      <c r="G33" s="94">
        <f t="shared" si="13"/>
        <v>16559</v>
      </c>
      <c r="H33" s="94">
        <f t="shared" si="13"/>
        <v>12734</v>
      </c>
      <c r="I33" s="94">
        <f t="shared" si="13"/>
        <v>14264</v>
      </c>
      <c r="J33" s="94">
        <f t="shared" si="13"/>
        <v>14264</v>
      </c>
      <c r="K33" s="94">
        <f t="shared" si="13"/>
        <v>14264</v>
      </c>
      <c r="L33" s="94">
        <f t="shared" si="13"/>
        <v>14264</v>
      </c>
      <c r="M33" s="94">
        <f t="shared" si="13"/>
        <v>15794</v>
      </c>
      <c r="N33" s="94">
        <f t="shared" si="13"/>
        <v>11128</v>
      </c>
      <c r="O33" s="94">
        <f t="shared" si="13"/>
        <v>9139</v>
      </c>
      <c r="P33" s="94">
        <f t="shared" si="13"/>
        <v>9674</v>
      </c>
      <c r="Q33" s="94">
        <f t="shared" si="13"/>
        <v>9139</v>
      </c>
      <c r="R33" s="94">
        <f t="shared" si="13"/>
        <v>9674</v>
      </c>
      <c r="S33" s="94">
        <f t="shared" si="13"/>
        <v>8603</v>
      </c>
      <c r="T33" s="94">
        <f t="shared" si="13"/>
        <v>8068</v>
      </c>
      <c r="U33" s="94">
        <f t="shared" si="13"/>
        <v>8603</v>
      </c>
      <c r="V33" s="94">
        <f t="shared" si="13"/>
        <v>8068</v>
      </c>
      <c r="W33" s="94">
        <f t="shared" si="13"/>
        <v>9139</v>
      </c>
      <c r="X33" s="94">
        <f t="shared" si="13"/>
        <v>9139</v>
      </c>
      <c r="Y33" s="94">
        <f t="shared" si="13"/>
        <v>9139</v>
      </c>
      <c r="Z33" s="94">
        <f t="shared" si="13"/>
        <v>8068</v>
      </c>
      <c r="AA33" s="94">
        <f t="shared" si="13"/>
        <v>8221</v>
      </c>
      <c r="AB33" s="94">
        <f t="shared" si="13"/>
        <v>8909</v>
      </c>
      <c r="AC33" s="94">
        <f t="shared" si="13"/>
        <v>8221</v>
      </c>
      <c r="AD33" s="94">
        <f t="shared" si="13"/>
        <v>8909</v>
      </c>
      <c r="AE33" s="94">
        <f t="shared" si="13"/>
        <v>9598</v>
      </c>
      <c r="AF33" s="94">
        <f t="shared" si="13"/>
        <v>10286</v>
      </c>
      <c r="AG33" s="94">
        <f t="shared" si="13"/>
        <v>12734</v>
      </c>
      <c r="AH33" s="94">
        <f t="shared" si="13"/>
        <v>15182</v>
      </c>
      <c r="AI33" s="94">
        <f t="shared" si="13"/>
        <v>16406</v>
      </c>
      <c r="AJ33" s="94">
        <f t="shared" si="13"/>
        <v>19543</v>
      </c>
    </row>
    <row r="34" spans="1:36" s="50" customFormat="1" x14ac:dyDescent="0.2">
      <c r="A34" s="88">
        <f>A28</f>
        <v>2</v>
      </c>
      <c r="B34" s="94">
        <f t="shared" ref="B34" si="14">ROUNDUP(B14*0.85,)+35</f>
        <v>17707</v>
      </c>
      <c r="C34" s="94">
        <f t="shared" ref="C34:AJ34" si="15">ROUNDUP(C14*0.85,)+35</f>
        <v>13882</v>
      </c>
      <c r="D34" s="94">
        <f t="shared" si="15"/>
        <v>13882</v>
      </c>
      <c r="E34" s="94">
        <f t="shared" si="15"/>
        <v>13882</v>
      </c>
      <c r="F34" s="94">
        <f t="shared" si="15"/>
        <v>13882</v>
      </c>
      <c r="G34" s="94">
        <f t="shared" si="15"/>
        <v>17707</v>
      </c>
      <c r="H34" s="94">
        <f t="shared" si="15"/>
        <v>13882</v>
      </c>
      <c r="I34" s="94">
        <f t="shared" si="15"/>
        <v>15412</v>
      </c>
      <c r="J34" s="94">
        <f t="shared" si="15"/>
        <v>15412</v>
      </c>
      <c r="K34" s="94">
        <f t="shared" si="15"/>
        <v>15412</v>
      </c>
      <c r="L34" s="94">
        <f t="shared" si="15"/>
        <v>15412</v>
      </c>
      <c r="M34" s="94">
        <f t="shared" si="15"/>
        <v>16942</v>
      </c>
      <c r="N34" s="94">
        <f t="shared" si="15"/>
        <v>12275</v>
      </c>
      <c r="O34" s="94">
        <f t="shared" si="15"/>
        <v>10286</v>
      </c>
      <c r="P34" s="94">
        <f t="shared" si="15"/>
        <v>10822</v>
      </c>
      <c r="Q34" s="94">
        <f t="shared" si="15"/>
        <v>10286</v>
      </c>
      <c r="R34" s="94">
        <f t="shared" si="15"/>
        <v>10822</v>
      </c>
      <c r="S34" s="94">
        <f t="shared" si="15"/>
        <v>9751</v>
      </c>
      <c r="T34" s="94">
        <f t="shared" si="15"/>
        <v>9215</v>
      </c>
      <c r="U34" s="94">
        <f t="shared" si="15"/>
        <v>9751</v>
      </c>
      <c r="V34" s="94">
        <f t="shared" si="15"/>
        <v>9215</v>
      </c>
      <c r="W34" s="94">
        <f t="shared" si="15"/>
        <v>10286</v>
      </c>
      <c r="X34" s="94">
        <f t="shared" si="15"/>
        <v>10286</v>
      </c>
      <c r="Y34" s="94">
        <f t="shared" si="15"/>
        <v>10286</v>
      </c>
      <c r="Z34" s="94">
        <f t="shared" si="15"/>
        <v>9215</v>
      </c>
      <c r="AA34" s="94">
        <f t="shared" si="15"/>
        <v>9368</v>
      </c>
      <c r="AB34" s="94">
        <f t="shared" si="15"/>
        <v>10057</v>
      </c>
      <c r="AC34" s="94">
        <f t="shared" si="15"/>
        <v>9368</v>
      </c>
      <c r="AD34" s="94">
        <f t="shared" si="15"/>
        <v>10057</v>
      </c>
      <c r="AE34" s="94">
        <f t="shared" si="15"/>
        <v>10745</v>
      </c>
      <c r="AF34" s="94">
        <f t="shared" si="15"/>
        <v>11434</v>
      </c>
      <c r="AG34" s="94">
        <f t="shared" si="15"/>
        <v>13882</v>
      </c>
      <c r="AH34" s="94">
        <f t="shared" si="15"/>
        <v>16330</v>
      </c>
      <c r="AI34" s="94">
        <f t="shared" si="15"/>
        <v>17554</v>
      </c>
      <c r="AJ34" s="94">
        <f t="shared" si="15"/>
        <v>21073</v>
      </c>
    </row>
    <row r="35" spans="1:3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row>
    <row r="36" spans="1:36" s="50" customFormat="1" x14ac:dyDescent="0.2">
      <c r="A36" s="88">
        <f>A27</f>
        <v>1</v>
      </c>
      <c r="B36" s="94">
        <f t="shared" ref="B36" si="16">ROUNDUP(B16*0.85,)+35</f>
        <v>17707</v>
      </c>
      <c r="C36" s="94">
        <f t="shared" ref="C36:AJ36" si="17">ROUNDUP(C16*0.85,)+35</f>
        <v>13882</v>
      </c>
      <c r="D36" s="94">
        <f t="shared" si="17"/>
        <v>13882</v>
      </c>
      <c r="E36" s="94">
        <f t="shared" si="17"/>
        <v>13882</v>
      </c>
      <c r="F36" s="94">
        <f t="shared" si="17"/>
        <v>13882</v>
      </c>
      <c r="G36" s="94">
        <f t="shared" si="17"/>
        <v>17707</v>
      </c>
      <c r="H36" s="94">
        <f t="shared" si="17"/>
        <v>13882</v>
      </c>
      <c r="I36" s="94">
        <f t="shared" si="17"/>
        <v>15412</v>
      </c>
      <c r="J36" s="94">
        <f t="shared" si="17"/>
        <v>15412</v>
      </c>
      <c r="K36" s="94">
        <f t="shared" si="17"/>
        <v>15412</v>
      </c>
      <c r="L36" s="94">
        <f t="shared" si="17"/>
        <v>15412</v>
      </c>
      <c r="M36" s="94">
        <f t="shared" si="17"/>
        <v>16942</v>
      </c>
      <c r="N36" s="94">
        <f t="shared" si="17"/>
        <v>12275</v>
      </c>
      <c r="O36" s="94">
        <f t="shared" si="17"/>
        <v>10286</v>
      </c>
      <c r="P36" s="94">
        <f t="shared" si="17"/>
        <v>10822</v>
      </c>
      <c r="Q36" s="94">
        <f t="shared" si="17"/>
        <v>10286</v>
      </c>
      <c r="R36" s="94">
        <f t="shared" si="17"/>
        <v>10822</v>
      </c>
      <c r="S36" s="94">
        <f t="shared" si="17"/>
        <v>9751</v>
      </c>
      <c r="T36" s="94">
        <f t="shared" si="17"/>
        <v>9215</v>
      </c>
      <c r="U36" s="94">
        <f t="shared" si="17"/>
        <v>9751</v>
      </c>
      <c r="V36" s="94">
        <f t="shared" si="17"/>
        <v>9215</v>
      </c>
      <c r="W36" s="94">
        <f t="shared" si="17"/>
        <v>10286</v>
      </c>
      <c r="X36" s="94">
        <f t="shared" si="17"/>
        <v>10286</v>
      </c>
      <c r="Y36" s="94">
        <f t="shared" si="17"/>
        <v>10286</v>
      </c>
      <c r="Z36" s="94">
        <f t="shared" si="17"/>
        <v>9215</v>
      </c>
      <c r="AA36" s="94">
        <f t="shared" si="17"/>
        <v>9368</v>
      </c>
      <c r="AB36" s="94">
        <f t="shared" si="17"/>
        <v>10057</v>
      </c>
      <c r="AC36" s="94">
        <f t="shared" si="17"/>
        <v>9368</v>
      </c>
      <c r="AD36" s="94">
        <f t="shared" si="17"/>
        <v>10057</v>
      </c>
      <c r="AE36" s="94">
        <f t="shared" si="17"/>
        <v>10745</v>
      </c>
      <c r="AF36" s="94">
        <f t="shared" si="17"/>
        <v>11434</v>
      </c>
      <c r="AG36" s="94">
        <f t="shared" si="17"/>
        <v>13882</v>
      </c>
      <c r="AH36" s="94">
        <f t="shared" si="17"/>
        <v>16330</v>
      </c>
      <c r="AI36" s="94">
        <f t="shared" si="17"/>
        <v>17554</v>
      </c>
      <c r="AJ36" s="94">
        <f t="shared" si="17"/>
        <v>21073</v>
      </c>
    </row>
    <row r="37" spans="1:36" s="50" customFormat="1" x14ac:dyDescent="0.2">
      <c r="A37" s="88">
        <f>A28</f>
        <v>2</v>
      </c>
      <c r="B37" s="94">
        <f t="shared" ref="B37" si="18">ROUNDUP(B17*0.85,)+35</f>
        <v>18854</v>
      </c>
      <c r="C37" s="94">
        <f t="shared" ref="C37:AJ37" si="19">ROUNDUP(C17*0.85,)+35</f>
        <v>15029</v>
      </c>
      <c r="D37" s="94">
        <f t="shared" si="19"/>
        <v>15029</v>
      </c>
      <c r="E37" s="94">
        <f t="shared" si="19"/>
        <v>15029</v>
      </c>
      <c r="F37" s="94">
        <f t="shared" si="19"/>
        <v>15029</v>
      </c>
      <c r="G37" s="94">
        <f t="shared" si="19"/>
        <v>18854</v>
      </c>
      <c r="H37" s="94">
        <f t="shared" si="19"/>
        <v>15029</v>
      </c>
      <c r="I37" s="94">
        <f t="shared" si="19"/>
        <v>16559</v>
      </c>
      <c r="J37" s="94">
        <f t="shared" si="19"/>
        <v>16559</v>
      </c>
      <c r="K37" s="94">
        <f t="shared" si="19"/>
        <v>16559</v>
      </c>
      <c r="L37" s="94">
        <f t="shared" si="19"/>
        <v>16559</v>
      </c>
      <c r="M37" s="94">
        <f t="shared" si="19"/>
        <v>18089</v>
      </c>
      <c r="N37" s="94">
        <f t="shared" si="19"/>
        <v>13423</v>
      </c>
      <c r="O37" s="94">
        <f t="shared" si="19"/>
        <v>11434</v>
      </c>
      <c r="P37" s="94">
        <f t="shared" si="19"/>
        <v>11969</v>
      </c>
      <c r="Q37" s="94">
        <f t="shared" si="19"/>
        <v>11434</v>
      </c>
      <c r="R37" s="94">
        <f t="shared" si="19"/>
        <v>11969</v>
      </c>
      <c r="S37" s="94">
        <f t="shared" si="19"/>
        <v>10898</v>
      </c>
      <c r="T37" s="94">
        <f t="shared" si="19"/>
        <v>10363</v>
      </c>
      <c r="U37" s="94">
        <f t="shared" si="19"/>
        <v>10898</v>
      </c>
      <c r="V37" s="94">
        <f t="shared" si="19"/>
        <v>10363</v>
      </c>
      <c r="W37" s="94">
        <f t="shared" si="19"/>
        <v>11434</v>
      </c>
      <c r="X37" s="94">
        <f t="shared" si="19"/>
        <v>11434</v>
      </c>
      <c r="Y37" s="94">
        <f t="shared" si="19"/>
        <v>11434</v>
      </c>
      <c r="Z37" s="94">
        <f t="shared" si="19"/>
        <v>10363</v>
      </c>
      <c r="AA37" s="94">
        <f t="shared" si="19"/>
        <v>10516</v>
      </c>
      <c r="AB37" s="94">
        <f t="shared" si="19"/>
        <v>11204</v>
      </c>
      <c r="AC37" s="94">
        <f t="shared" si="19"/>
        <v>10516</v>
      </c>
      <c r="AD37" s="94">
        <f t="shared" si="19"/>
        <v>11204</v>
      </c>
      <c r="AE37" s="94">
        <f t="shared" si="19"/>
        <v>11893</v>
      </c>
      <c r="AF37" s="94">
        <f t="shared" si="19"/>
        <v>12581</v>
      </c>
      <c r="AG37" s="94">
        <f t="shared" si="19"/>
        <v>15029</v>
      </c>
      <c r="AH37" s="94">
        <f t="shared" si="19"/>
        <v>17477</v>
      </c>
      <c r="AI37" s="94">
        <f t="shared" si="19"/>
        <v>18701</v>
      </c>
      <c r="AJ37" s="94">
        <f t="shared" si="19"/>
        <v>22603</v>
      </c>
    </row>
    <row r="38" spans="1:3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row>
    <row r="39" spans="1:36" s="50" customFormat="1" x14ac:dyDescent="0.2">
      <c r="A39" s="88">
        <f>A27</f>
        <v>1</v>
      </c>
      <c r="B39" s="94">
        <f t="shared" ref="B39" si="20">ROUNDUP(B19*0.85,)+35</f>
        <v>30329</v>
      </c>
      <c r="C39" s="94">
        <f t="shared" ref="C39:AJ39" si="21">ROUNDUP(C19*0.85,)+35</f>
        <v>26504</v>
      </c>
      <c r="D39" s="94">
        <f t="shared" si="21"/>
        <v>26504</v>
      </c>
      <c r="E39" s="94">
        <f t="shared" si="21"/>
        <v>26504</v>
      </c>
      <c r="F39" s="94">
        <f t="shared" si="21"/>
        <v>26504</v>
      </c>
      <c r="G39" s="94">
        <f t="shared" si="21"/>
        <v>30329</v>
      </c>
      <c r="H39" s="94">
        <f t="shared" si="21"/>
        <v>26504</v>
      </c>
      <c r="I39" s="94">
        <f t="shared" si="21"/>
        <v>28034</v>
      </c>
      <c r="J39" s="94">
        <f t="shared" si="21"/>
        <v>28034</v>
      </c>
      <c r="K39" s="94">
        <f t="shared" si="21"/>
        <v>28034</v>
      </c>
      <c r="L39" s="94">
        <f t="shared" si="21"/>
        <v>28034</v>
      </c>
      <c r="M39" s="94">
        <f t="shared" si="21"/>
        <v>29564</v>
      </c>
      <c r="N39" s="94">
        <f t="shared" si="21"/>
        <v>24898</v>
      </c>
      <c r="O39" s="94">
        <f t="shared" si="21"/>
        <v>22909</v>
      </c>
      <c r="P39" s="94">
        <f t="shared" si="21"/>
        <v>23444</v>
      </c>
      <c r="Q39" s="94">
        <f t="shared" si="21"/>
        <v>22909</v>
      </c>
      <c r="R39" s="94">
        <f t="shared" si="21"/>
        <v>23444</v>
      </c>
      <c r="S39" s="94">
        <f t="shared" si="21"/>
        <v>22373</v>
      </c>
      <c r="T39" s="94">
        <f t="shared" si="21"/>
        <v>21838</v>
      </c>
      <c r="U39" s="94">
        <f t="shared" si="21"/>
        <v>22373</v>
      </c>
      <c r="V39" s="94">
        <f t="shared" si="21"/>
        <v>21838</v>
      </c>
      <c r="W39" s="94">
        <f t="shared" si="21"/>
        <v>22909</v>
      </c>
      <c r="X39" s="94">
        <f t="shared" si="21"/>
        <v>22909</v>
      </c>
      <c r="Y39" s="94">
        <f t="shared" si="21"/>
        <v>22909</v>
      </c>
      <c r="Z39" s="94">
        <f t="shared" si="21"/>
        <v>21838</v>
      </c>
      <c r="AA39" s="94">
        <f t="shared" si="21"/>
        <v>25816</v>
      </c>
      <c r="AB39" s="94">
        <f t="shared" si="21"/>
        <v>26504</v>
      </c>
      <c r="AC39" s="94">
        <f t="shared" si="21"/>
        <v>25816</v>
      </c>
      <c r="AD39" s="94">
        <f t="shared" si="21"/>
        <v>26504</v>
      </c>
      <c r="AE39" s="94">
        <f t="shared" si="21"/>
        <v>27193</v>
      </c>
      <c r="AF39" s="94">
        <f t="shared" si="21"/>
        <v>27881</v>
      </c>
      <c r="AG39" s="94">
        <f t="shared" si="21"/>
        <v>30329</v>
      </c>
      <c r="AH39" s="94">
        <f t="shared" si="21"/>
        <v>32777</v>
      </c>
      <c r="AI39" s="94">
        <f t="shared" si="21"/>
        <v>34001</v>
      </c>
      <c r="AJ39" s="94">
        <f t="shared" si="21"/>
        <v>36373</v>
      </c>
    </row>
    <row r="40" spans="1:36" s="50" customFormat="1" x14ac:dyDescent="0.2">
      <c r="A40" s="88">
        <f>A28</f>
        <v>2</v>
      </c>
      <c r="B40" s="94">
        <f t="shared" ref="B40" si="22">ROUNDUP(B20*0.85,)+35</f>
        <v>31477</v>
      </c>
      <c r="C40" s="94">
        <f t="shared" ref="C40:AJ40" si="23">ROUNDUP(C20*0.85,)+35</f>
        <v>27652</v>
      </c>
      <c r="D40" s="94">
        <f t="shared" si="23"/>
        <v>27652</v>
      </c>
      <c r="E40" s="94">
        <f t="shared" si="23"/>
        <v>27652</v>
      </c>
      <c r="F40" s="94">
        <f t="shared" si="23"/>
        <v>27652</v>
      </c>
      <c r="G40" s="94">
        <f t="shared" si="23"/>
        <v>31477</v>
      </c>
      <c r="H40" s="94">
        <f t="shared" si="23"/>
        <v>27652</v>
      </c>
      <c r="I40" s="94">
        <f t="shared" si="23"/>
        <v>29182</v>
      </c>
      <c r="J40" s="94">
        <f t="shared" si="23"/>
        <v>29182</v>
      </c>
      <c r="K40" s="94">
        <f t="shared" si="23"/>
        <v>29182</v>
      </c>
      <c r="L40" s="94">
        <f t="shared" si="23"/>
        <v>29182</v>
      </c>
      <c r="M40" s="94">
        <f t="shared" si="23"/>
        <v>30712</v>
      </c>
      <c r="N40" s="94">
        <f t="shared" si="23"/>
        <v>26045</v>
      </c>
      <c r="O40" s="94">
        <f t="shared" si="23"/>
        <v>24056</v>
      </c>
      <c r="P40" s="94">
        <f t="shared" si="23"/>
        <v>24592</v>
      </c>
      <c r="Q40" s="94">
        <f t="shared" si="23"/>
        <v>24056</v>
      </c>
      <c r="R40" s="94">
        <f t="shared" si="23"/>
        <v>24592</v>
      </c>
      <c r="S40" s="94">
        <f t="shared" si="23"/>
        <v>23521</v>
      </c>
      <c r="T40" s="94">
        <f t="shared" si="23"/>
        <v>22985</v>
      </c>
      <c r="U40" s="94">
        <f t="shared" si="23"/>
        <v>23521</v>
      </c>
      <c r="V40" s="94">
        <f t="shared" si="23"/>
        <v>22985</v>
      </c>
      <c r="W40" s="94">
        <f t="shared" si="23"/>
        <v>24056</v>
      </c>
      <c r="X40" s="94">
        <f t="shared" si="23"/>
        <v>24056</v>
      </c>
      <c r="Y40" s="94">
        <f t="shared" si="23"/>
        <v>24056</v>
      </c>
      <c r="Z40" s="94">
        <f t="shared" si="23"/>
        <v>22985</v>
      </c>
      <c r="AA40" s="94">
        <f t="shared" si="23"/>
        <v>26963</v>
      </c>
      <c r="AB40" s="94">
        <f t="shared" si="23"/>
        <v>27652</v>
      </c>
      <c r="AC40" s="94">
        <f t="shared" si="23"/>
        <v>26963</v>
      </c>
      <c r="AD40" s="94">
        <f t="shared" si="23"/>
        <v>27652</v>
      </c>
      <c r="AE40" s="94">
        <f t="shared" si="23"/>
        <v>28340</v>
      </c>
      <c r="AF40" s="94">
        <f t="shared" si="23"/>
        <v>29029</v>
      </c>
      <c r="AG40" s="94">
        <f t="shared" si="23"/>
        <v>31477</v>
      </c>
      <c r="AH40" s="94">
        <f t="shared" si="23"/>
        <v>33925</v>
      </c>
      <c r="AI40" s="94">
        <f t="shared" si="23"/>
        <v>35149</v>
      </c>
      <c r="AJ40" s="94">
        <f t="shared" si="23"/>
        <v>37903</v>
      </c>
    </row>
    <row r="41" spans="1:3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row>
    <row r="42" spans="1:36" s="50" customFormat="1" x14ac:dyDescent="0.2">
      <c r="A42" s="88" t="s">
        <v>88</v>
      </c>
      <c r="B42" s="94">
        <f t="shared" ref="B42" si="24">ROUNDUP(B22*0.85,)+35</f>
        <v>50602</v>
      </c>
      <c r="C42" s="94">
        <f t="shared" ref="C42:AJ42" si="25">ROUNDUP(C22*0.85,)+35</f>
        <v>46777</v>
      </c>
      <c r="D42" s="94">
        <f t="shared" si="25"/>
        <v>46777</v>
      </c>
      <c r="E42" s="94">
        <f t="shared" si="25"/>
        <v>46777</v>
      </c>
      <c r="F42" s="94">
        <f t="shared" si="25"/>
        <v>46777</v>
      </c>
      <c r="G42" s="94">
        <f t="shared" si="25"/>
        <v>50602</v>
      </c>
      <c r="H42" s="94">
        <f t="shared" si="25"/>
        <v>46777</v>
      </c>
      <c r="I42" s="94">
        <f t="shared" si="25"/>
        <v>48307</v>
      </c>
      <c r="J42" s="94">
        <f t="shared" si="25"/>
        <v>48307</v>
      </c>
      <c r="K42" s="94">
        <f t="shared" si="25"/>
        <v>48307</v>
      </c>
      <c r="L42" s="94">
        <f t="shared" si="25"/>
        <v>48307</v>
      </c>
      <c r="M42" s="94">
        <f t="shared" si="25"/>
        <v>49837</v>
      </c>
      <c r="N42" s="94">
        <f t="shared" si="25"/>
        <v>45170</v>
      </c>
      <c r="O42" s="94">
        <f t="shared" si="25"/>
        <v>43181</v>
      </c>
      <c r="P42" s="94">
        <f t="shared" si="25"/>
        <v>43717</v>
      </c>
      <c r="Q42" s="94">
        <f t="shared" si="25"/>
        <v>43181</v>
      </c>
      <c r="R42" s="94">
        <f t="shared" si="25"/>
        <v>43717</v>
      </c>
      <c r="S42" s="94">
        <f t="shared" si="25"/>
        <v>42646</v>
      </c>
      <c r="T42" s="94">
        <f t="shared" si="25"/>
        <v>42110</v>
      </c>
      <c r="U42" s="94">
        <f t="shared" si="25"/>
        <v>42646</v>
      </c>
      <c r="V42" s="94">
        <f t="shared" si="25"/>
        <v>42110</v>
      </c>
      <c r="W42" s="94">
        <f t="shared" si="25"/>
        <v>43181</v>
      </c>
      <c r="X42" s="94">
        <f t="shared" si="25"/>
        <v>43181</v>
      </c>
      <c r="Y42" s="94">
        <f t="shared" si="25"/>
        <v>43181</v>
      </c>
      <c r="Z42" s="94">
        <f t="shared" si="25"/>
        <v>42110</v>
      </c>
      <c r="AA42" s="94">
        <f t="shared" si="25"/>
        <v>53738</v>
      </c>
      <c r="AB42" s="94">
        <f t="shared" si="25"/>
        <v>54427</v>
      </c>
      <c r="AC42" s="94">
        <f t="shared" si="25"/>
        <v>53738</v>
      </c>
      <c r="AD42" s="94">
        <f t="shared" si="25"/>
        <v>54427</v>
      </c>
      <c r="AE42" s="94">
        <f t="shared" si="25"/>
        <v>55115</v>
      </c>
      <c r="AF42" s="94">
        <f t="shared" si="25"/>
        <v>55804</v>
      </c>
      <c r="AG42" s="94">
        <f t="shared" si="25"/>
        <v>58252</v>
      </c>
      <c r="AH42" s="94">
        <f t="shared" si="25"/>
        <v>60700</v>
      </c>
      <c r="AI42" s="94">
        <f t="shared" si="25"/>
        <v>61924</v>
      </c>
      <c r="AJ42" s="94">
        <f t="shared" si="25"/>
        <v>79978</v>
      </c>
    </row>
    <row r="43" spans="1:36" s="50" customFormat="1" x14ac:dyDescent="0.2">
      <c r="A43" s="100"/>
    </row>
    <row r="44" spans="1:36" s="50" customFormat="1" ht="12.75" thickBot="1" x14ac:dyDescent="0.25">
      <c r="A44" s="100"/>
    </row>
    <row r="45" spans="1:36" s="50" customFormat="1" ht="12.75" thickBot="1" x14ac:dyDescent="0.25">
      <c r="A45" s="104" t="s">
        <v>66</v>
      </c>
    </row>
    <row r="46" spans="1:36" x14ac:dyDescent="0.2">
      <c r="A46" s="63" t="s">
        <v>78</v>
      </c>
    </row>
    <row r="47" spans="1:36" ht="9" hidden="1" customHeight="1" x14ac:dyDescent="0.2">
      <c r="A47" s="43" t="s">
        <v>67</v>
      </c>
    </row>
    <row r="48" spans="1:36"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8"/>
  <sheetViews>
    <sheetView workbookViewId="0">
      <pane xSplit="1" topLeftCell="B1" activePane="topRight" state="frozen"/>
      <selection activeCell="B4" sqref="B4:AJ42"/>
      <selection pane="topRight" activeCell="B4" sqref="B4:AJ42"/>
    </sheetView>
  </sheetViews>
  <sheetFormatPr defaultColWidth="9" defaultRowHeight="12" x14ac:dyDescent="0.2"/>
  <cols>
    <col min="1" max="1" width="84.5703125" style="48" customWidth="1"/>
    <col min="2" max="16384" width="9" style="48"/>
  </cols>
  <sheetData>
    <row r="1" spans="1:22" s="51" customFormat="1" ht="12" customHeight="1" x14ac:dyDescent="0.2">
      <c r="A1" s="209" t="s">
        <v>82</v>
      </c>
    </row>
    <row r="2" spans="1:22" s="51" customFormat="1" ht="12" customHeight="1" x14ac:dyDescent="0.2">
      <c r="A2" s="209"/>
    </row>
    <row r="3" spans="1:22" s="51" customFormat="1" ht="11.1" customHeight="1" x14ac:dyDescent="0.2">
      <c r="A3" s="97" t="s">
        <v>101</v>
      </c>
    </row>
    <row r="4" spans="1:22" s="52" customFormat="1" ht="32.1" customHeight="1" x14ac:dyDescent="0.2">
      <c r="A4" s="98" t="s">
        <v>64</v>
      </c>
      <c r="B4" s="138">
        <f>'C завтраками| Bed and breakfast'!AQ4</f>
        <v>45665</v>
      </c>
      <c r="C4" s="138">
        <f>'C завтраками| Bed and breakfast'!AR4</f>
        <v>45666</v>
      </c>
      <c r="D4" s="138">
        <f>'C завтраками| Bed and breakfast'!AS4</f>
        <v>45674</v>
      </c>
      <c r="E4" s="138">
        <f>'C завтраками| Bed and breakfast'!AT4</f>
        <v>45677</v>
      </c>
      <c r="F4" s="138">
        <f>'C завтраками| Bed and breakfast'!AU4</f>
        <v>45680</v>
      </c>
      <c r="G4" s="138">
        <f>'C завтраками| Bed and breakfast'!AV4</f>
        <v>45683</v>
      </c>
      <c r="H4" s="138">
        <f>'C завтраками| Bed and breakfast'!AW4</f>
        <v>45688</v>
      </c>
      <c r="I4" s="138">
        <f>'C завтраками| Bed and breakfast'!AX4</f>
        <v>45689</v>
      </c>
      <c r="J4" s="138">
        <f>'C завтраками| Bed and breakfast'!AY4</f>
        <v>45695</v>
      </c>
      <c r="K4" s="138">
        <f>'C завтраками| Bed and breakfast'!AZ4</f>
        <v>45697</v>
      </c>
      <c r="L4" s="138">
        <f>'C завтраками| Bed and breakfast'!BA4</f>
        <v>45701</v>
      </c>
      <c r="M4" s="138">
        <f>'C завтраками| Bed and breakfast'!BB4</f>
        <v>45703</v>
      </c>
      <c r="N4" s="138">
        <f>'C завтраками| Bed and breakfast'!BC4</f>
        <v>45705</v>
      </c>
      <c r="O4" s="138">
        <f>'C завтраками| Bed and breakfast'!BD4</f>
        <v>45709</v>
      </c>
      <c r="P4" s="138">
        <f>'C завтраками| Bed and breakfast'!BE4</f>
        <v>45712</v>
      </c>
      <c r="Q4" s="138">
        <f>'C завтраками| Bed and breakfast'!BF4</f>
        <v>45713</v>
      </c>
      <c r="R4" s="138">
        <f>'C завтраками| Bed and breakfast'!BG4</f>
        <v>45717</v>
      </c>
      <c r="S4" s="138">
        <f>'C завтраками| Bed and breakfast'!BH4</f>
        <v>45718</v>
      </c>
      <c r="T4" s="138">
        <f>'C завтраками| Bed and breakfast'!BI4</f>
        <v>45727</v>
      </c>
      <c r="U4" s="138">
        <f>'C завтраками| Bed and breakfast'!BJ4</f>
        <v>45732</v>
      </c>
      <c r="V4" s="138">
        <f>'C завтраками| Bed and breakfast'!BK4</f>
        <v>45739</v>
      </c>
    </row>
    <row r="5" spans="1:22" s="53" customFormat="1" ht="21.95" customHeight="1" x14ac:dyDescent="0.2">
      <c r="A5" s="98"/>
      <c r="B5" s="138">
        <f>'C завтраками| Bed and breakfast'!AQ5</f>
        <v>45665</v>
      </c>
      <c r="C5" s="138">
        <f>'C завтраками| Bed and breakfast'!AR5</f>
        <v>45673</v>
      </c>
      <c r="D5" s="138">
        <f>'C завтраками| Bed and breakfast'!AS5</f>
        <v>45676</v>
      </c>
      <c r="E5" s="138">
        <f>'C завтраками| Bed and breakfast'!AT5</f>
        <v>45679</v>
      </c>
      <c r="F5" s="138">
        <f>'C завтраками| Bed and breakfast'!AU5</f>
        <v>45682</v>
      </c>
      <c r="G5" s="138">
        <f>'C завтраками| Bed and breakfast'!AV5</f>
        <v>45687</v>
      </c>
      <c r="H5" s="138">
        <f>'C завтраками| Bed and breakfast'!AW5</f>
        <v>45688</v>
      </c>
      <c r="I5" s="138">
        <f>'C завтраками| Bed and breakfast'!AX5</f>
        <v>45694</v>
      </c>
      <c r="J5" s="138">
        <f>'C завтраками| Bed and breakfast'!AY5</f>
        <v>45696</v>
      </c>
      <c r="K5" s="138">
        <f>'C завтраками| Bed and breakfast'!AZ5</f>
        <v>45700</v>
      </c>
      <c r="L5" s="138">
        <f>'C завтраками| Bed and breakfast'!BA5</f>
        <v>45702</v>
      </c>
      <c r="M5" s="138">
        <f>'C завтраками| Bed and breakfast'!BB5</f>
        <v>45704</v>
      </c>
      <c r="N5" s="138">
        <f>'C завтраками| Bed and breakfast'!BC5</f>
        <v>45708</v>
      </c>
      <c r="O5" s="138">
        <f>'C завтраками| Bed and breakfast'!BD5</f>
        <v>45711</v>
      </c>
      <c r="P5" s="138">
        <f>'C завтраками| Bed and breakfast'!BE5</f>
        <v>45712</v>
      </c>
      <c r="Q5" s="138">
        <f>'C завтраками| Bed and breakfast'!BF5</f>
        <v>45716</v>
      </c>
      <c r="R5" s="138">
        <f>'C завтраками| Bed and breakfast'!BG5</f>
        <v>45717</v>
      </c>
      <c r="S5" s="138">
        <f>'C завтраками| Bed and breakfast'!BH5</f>
        <v>45726</v>
      </c>
      <c r="T5" s="138">
        <f>'C завтраками| Bed and breakfast'!BI5</f>
        <v>45731</v>
      </c>
      <c r="U5" s="138">
        <f>'C завтраками| Bed and breakfast'!BJ5</f>
        <v>45738</v>
      </c>
      <c r="V5" s="138">
        <f>'C завтраками| Bed and breakfast'!BK5</f>
        <v>45747</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f>'C завтраками| Bed and breakfast'!AQ7*0.9</f>
        <v>20250</v>
      </c>
      <c r="C7" s="42">
        <f>'C завтраками| Bed and breakfast'!AR7*0.9</f>
        <v>16200</v>
      </c>
      <c r="D7" s="42">
        <f>'C завтраками| Bed and breakfast'!AS7*0.9</f>
        <v>17550</v>
      </c>
      <c r="E7" s="42">
        <f>'C завтраками| Bed and breakfast'!AT7*0.9</f>
        <v>16200</v>
      </c>
      <c r="F7" s="42">
        <f>'C завтраками| Bed and breakfast'!AU7*0.9</f>
        <v>16200</v>
      </c>
      <c r="G7" s="42">
        <f>'C завтраками| Bed and breakfast'!AV7*0.9</f>
        <v>17550</v>
      </c>
      <c r="H7" s="42">
        <f>'C завтраками| Bed and breakfast'!AW7*0.9</f>
        <v>20250</v>
      </c>
      <c r="I7" s="42">
        <f>'C завтраками| Bed and breakfast'!AX7*0.9</f>
        <v>20250</v>
      </c>
      <c r="J7" s="42">
        <f>'C завтраками| Bed and breakfast'!AY7*0.9</f>
        <v>20250</v>
      </c>
      <c r="K7" s="42">
        <f>'C завтраками| Bed and breakfast'!AZ7*0.9</f>
        <v>20250</v>
      </c>
      <c r="L7" s="42">
        <f>'C завтраками| Bed and breakfast'!BA7*0.9</f>
        <v>20250</v>
      </c>
      <c r="M7" s="42">
        <f>'C завтраками| Bed and breakfast'!BB7*0.9</f>
        <v>21150</v>
      </c>
      <c r="N7" s="42">
        <f>'C завтраками| Bed and breakfast'!BC7*0.9</f>
        <v>22500</v>
      </c>
      <c r="O7" s="42">
        <f>'C завтраками| Bed and breakfast'!BD7*0.9</f>
        <v>22500</v>
      </c>
      <c r="P7" s="42">
        <f>'C завтраками| Bed and breakfast'!BE7*0.9</f>
        <v>21150</v>
      </c>
      <c r="Q7" s="42">
        <f>'C завтраками| Bed and breakfast'!BF7*0.9</f>
        <v>20250</v>
      </c>
      <c r="R7" s="42">
        <f>'C завтраками| Bed and breakfast'!BG7*0.9</f>
        <v>17550</v>
      </c>
      <c r="S7" s="42">
        <f>'C завтраками| Bed and breakfast'!BH7*0.9</f>
        <v>14850</v>
      </c>
      <c r="T7" s="42">
        <f>'C завтраками| Bed and breakfast'!BI7*0.9</f>
        <v>14850</v>
      </c>
      <c r="U7" s="42">
        <f>'C завтраками| Bed and breakfast'!BJ7*0.9</f>
        <v>14850</v>
      </c>
      <c r="V7" s="42">
        <f>'C завтраками| Bed and breakfast'!BK7*0.9</f>
        <v>14850</v>
      </c>
    </row>
    <row r="8" spans="1:22" s="53" customFormat="1" x14ac:dyDescent="0.2">
      <c r="A8" s="88">
        <v>2</v>
      </c>
      <c r="B8" s="42">
        <f>'C завтраками| Bed and breakfast'!AQ8*0.9</f>
        <v>22050</v>
      </c>
      <c r="C8" s="42">
        <f>'C завтраками| Bed and breakfast'!AR8*0.9</f>
        <v>17730</v>
      </c>
      <c r="D8" s="42">
        <f>'C завтраками| Bed and breakfast'!AS8*0.9</f>
        <v>19080</v>
      </c>
      <c r="E8" s="42">
        <f>'C завтраками| Bed and breakfast'!AT8*0.9</f>
        <v>17730</v>
      </c>
      <c r="F8" s="42">
        <f>'C завтраками| Bed and breakfast'!AU8*0.9</f>
        <v>17730</v>
      </c>
      <c r="G8" s="42">
        <f>'C завтраками| Bed and breakfast'!AV8*0.9</f>
        <v>19080</v>
      </c>
      <c r="H8" s="42">
        <f>'C завтраками| Bed and breakfast'!AW8*0.9</f>
        <v>21780</v>
      </c>
      <c r="I8" s="42">
        <f>'C завтраками| Bed and breakfast'!AX8*0.9</f>
        <v>21780</v>
      </c>
      <c r="J8" s="42">
        <f>'C завтраками| Bed and breakfast'!AY8*0.9</f>
        <v>21780</v>
      </c>
      <c r="K8" s="42">
        <f>'C завтраками| Bed and breakfast'!AZ8*0.9</f>
        <v>21780</v>
      </c>
      <c r="L8" s="42">
        <f>'C завтраками| Bed and breakfast'!BA8*0.9</f>
        <v>21780</v>
      </c>
      <c r="M8" s="42">
        <f>'C завтраками| Bed and breakfast'!BB8*0.9</f>
        <v>22680</v>
      </c>
      <c r="N8" s="42">
        <f>'C завтраками| Bed and breakfast'!BC8*0.9</f>
        <v>24030</v>
      </c>
      <c r="O8" s="42">
        <f>'C завтраками| Bed and breakfast'!BD8*0.9</f>
        <v>24030</v>
      </c>
      <c r="P8" s="42">
        <f>'C завтраками| Bed and breakfast'!BE8*0.9</f>
        <v>22680</v>
      </c>
      <c r="Q8" s="42">
        <f>'C завтраками| Bed and breakfast'!BF8*0.9</f>
        <v>21780</v>
      </c>
      <c r="R8" s="42">
        <f>'C завтраками| Bed and breakfast'!BG8*0.9</f>
        <v>19080</v>
      </c>
      <c r="S8" s="42">
        <f>'C завтраками| Bed and breakfast'!BH8*0.9</f>
        <v>16380</v>
      </c>
      <c r="T8" s="42">
        <f>'C завтраками| Bed and breakfast'!BI8*0.9</f>
        <v>16380</v>
      </c>
      <c r="U8" s="42">
        <f>'C завтраками| Bed and breakfast'!BJ8*0.9</f>
        <v>16380</v>
      </c>
      <c r="V8" s="42">
        <f>'C завтраками| Bed and breakfast'!BK8*0.9</f>
        <v>16380</v>
      </c>
    </row>
    <row r="9" spans="1:22" s="53" customFormat="1" x14ac:dyDescent="0.2">
      <c r="A9" s="42" t="s">
        <v>240</v>
      </c>
      <c r="B9" s="42"/>
      <c r="C9" s="42"/>
      <c r="D9" s="42"/>
      <c r="E9" s="42"/>
      <c r="F9" s="42"/>
      <c r="G9" s="42"/>
      <c r="H9" s="42"/>
      <c r="I9" s="42"/>
      <c r="J9" s="42"/>
      <c r="K9" s="42"/>
      <c r="L9" s="42"/>
      <c r="M9" s="42"/>
      <c r="N9" s="42"/>
      <c r="O9" s="42"/>
      <c r="P9" s="42"/>
      <c r="Q9" s="42"/>
      <c r="R9" s="42"/>
      <c r="S9" s="42"/>
      <c r="T9" s="42"/>
      <c r="U9" s="42"/>
      <c r="V9" s="42"/>
    </row>
    <row r="10" spans="1:22" s="53" customFormat="1" x14ac:dyDescent="0.2">
      <c r="A10" s="187">
        <v>1</v>
      </c>
      <c r="B10" s="42">
        <f>'C завтраками| Bed and breakfast'!AQ10*0.9</f>
        <v>22050</v>
      </c>
      <c r="C10" s="42">
        <f>'C завтраками| Bed and breakfast'!AR10*0.9</f>
        <v>18000</v>
      </c>
      <c r="D10" s="42">
        <f>'C завтраками| Bed and breakfast'!AS10*0.9</f>
        <v>19350</v>
      </c>
      <c r="E10" s="42">
        <f>'C завтраками| Bed and breakfast'!AT10*0.9</f>
        <v>18000</v>
      </c>
      <c r="F10" s="42">
        <f>'C завтраками| Bed and breakfast'!AU10*0.9</f>
        <v>18000</v>
      </c>
      <c r="G10" s="42">
        <f>'C завтраками| Bed and breakfast'!AV10*0.9</f>
        <v>19350</v>
      </c>
      <c r="H10" s="42">
        <f>'C завтраками| Bed and breakfast'!AW10*0.9</f>
        <v>22050</v>
      </c>
      <c r="I10" s="42">
        <f>'C завтраками| Bed and breakfast'!AX10*0.9</f>
        <v>22050</v>
      </c>
      <c r="J10" s="42">
        <f>'C завтраками| Bed and breakfast'!AY10*0.9</f>
        <v>22050</v>
      </c>
      <c r="K10" s="42">
        <f>'C завтраками| Bed and breakfast'!AZ10*0.9</f>
        <v>22050</v>
      </c>
      <c r="L10" s="42">
        <f>'C завтраками| Bed and breakfast'!BA10*0.9</f>
        <v>22050</v>
      </c>
      <c r="M10" s="42">
        <f>'C завтраками| Bed and breakfast'!BB10*0.9</f>
        <v>22950</v>
      </c>
      <c r="N10" s="42">
        <f>'C завтраками| Bed and breakfast'!BC10*0.9</f>
        <v>24300</v>
      </c>
      <c r="O10" s="42">
        <f>'C завтраками| Bed and breakfast'!BD10*0.9</f>
        <v>24300</v>
      </c>
      <c r="P10" s="42">
        <f>'C завтраками| Bed and breakfast'!BE10*0.9</f>
        <v>22950</v>
      </c>
      <c r="Q10" s="42">
        <f>'C завтраками| Bed and breakfast'!BF10*0.9</f>
        <v>22050</v>
      </c>
      <c r="R10" s="42">
        <f>'C завтраками| Bed and breakfast'!BG10*0.9</f>
        <v>19350</v>
      </c>
      <c r="S10" s="42">
        <f>'C завтраками| Bed and breakfast'!BH10*0.9</f>
        <v>16650</v>
      </c>
      <c r="T10" s="42">
        <f>'C завтраками| Bed and breakfast'!BI10*0.9</f>
        <v>16650</v>
      </c>
      <c r="U10" s="42">
        <f>'C завтраками| Bed and breakfast'!BJ10*0.9</f>
        <v>16650</v>
      </c>
      <c r="V10" s="42">
        <f>'C завтраками| Bed and breakfast'!BK10*0.9</f>
        <v>16650</v>
      </c>
    </row>
    <row r="11" spans="1:22" s="53" customFormat="1" x14ac:dyDescent="0.2">
      <c r="A11" s="187">
        <v>2</v>
      </c>
      <c r="B11" s="42">
        <f>'C завтраками| Bed and breakfast'!AQ11*0.9</f>
        <v>23850</v>
      </c>
      <c r="C11" s="42">
        <f>'C завтраками| Bed and breakfast'!AR11*0.9</f>
        <v>19530</v>
      </c>
      <c r="D11" s="42">
        <f>'C завтраками| Bed and breakfast'!AS11*0.9</f>
        <v>20880</v>
      </c>
      <c r="E11" s="42">
        <f>'C завтраками| Bed and breakfast'!AT11*0.9</f>
        <v>19530</v>
      </c>
      <c r="F11" s="42">
        <f>'C завтраками| Bed and breakfast'!AU11*0.9</f>
        <v>19530</v>
      </c>
      <c r="G11" s="42">
        <f>'C завтраками| Bed and breakfast'!AV11*0.9</f>
        <v>20880</v>
      </c>
      <c r="H11" s="42">
        <f>'C завтраками| Bed and breakfast'!AW11*0.9</f>
        <v>23580</v>
      </c>
      <c r="I11" s="42">
        <f>'C завтраками| Bed and breakfast'!AX11*0.9</f>
        <v>23580</v>
      </c>
      <c r="J11" s="42">
        <f>'C завтраками| Bed and breakfast'!AY11*0.9</f>
        <v>23580</v>
      </c>
      <c r="K11" s="42">
        <f>'C завтраками| Bed and breakfast'!AZ11*0.9</f>
        <v>23580</v>
      </c>
      <c r="L11" s="42">
        <f>'C завтраками| Bed and breakfast'!BA11*0.9</f>
        <v>23580</v>
      </c>
      <c r="M11" s="42">
        <f>'C завтраками| Bed and breakfast'!BB11*0.9</f>
        <v>24480</v>
      </c>
      <c r="N11" s="42">
        <f>'C завтраками| Bed and breakfast'!BC11*0.9</f>
        <v>25830</v>
      </c>
      <c r="O11" s="42">
        <f>'C завтраками| Bed and breakfast'!BD11*0.9</f>
        <v>25830</v>
      </c>
      <c r="P11" s="42">
        <f>'C завтраками| Bed and breakfast'!BE11*0.9</f>
        <v>24480</v>
      </c>
      <c r="Q11" s="42">
        <f>'C завтраками| Bed and breakfast'!BF11*0.9</f>
        <v>23580</v>
      </c>
      <c r="R11" s="42">
        <f>'C завтраками| Bed and breakfast'!BG11*0.9</f>
        <v>20880</v>
      </c>
      <c r="S11" s="42">
        <f>'C завтраками| Bed and breakfast'!BH11*0.9</f>
        <v>18180</v>
      </c>
      <c r="T11" s="42">
        <f>'C завтраками| Bed and breakfast'!BI11*0.9</f>
        <v>18180</v>
      </c>
      <c r="U11" s="42">
        <f>'C завтраками| Bed and breakfast'!BJ11*0.9</f>
        <v>18180</v>
      </c>
      <c r="V11" s="42">
        <f>'C завтраками| Bed and breakfast'!BK11*0.9</f>
        <v>18180</v>
      </c>
    </row>
    <row r="12" spans="1:2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f>'C завтраками| Bed and breakfast'!AQ13*0.9</f>
        <v>22950</v>
      </c>
      <c r="C13" s="42">
        <f>'C завтраками| Bed and breakfast'!AR13*0.9</f>
        <v>18900</v>
      </c>
      <c r="D13" s="42">
        <f>'C завтраками| Bed and breakfast'!AS13*0.9</f>
        <v>20250</v>
      </c>
      <c r="E13" s="42">
        <f>'C завтраками| Bed and breakfast'!AT13*0.9</f>
        <v>18900</v>
      </c>
      <c r="F13" s="42">
        <f>'C завтраками| Bed and breakfast'!AU13*0.9</f>
        <v>18900</v>
      </c>
      <c r="G13" s="42">
        <f>'C завтраками| Bed and breakfast'!AV13*0.9</f>
        <v>20250</v>
      </c>
      <c r="H13" s="42">
        <f>'C завтраками| Bed and breakfast'!AW13*0.9</f>
        <v>22950</v>
      </c>
      <c r="I13" s="42">
        <f>'C завтраками| Bed and breakfast'!AX13*0.9</f>
        <v>22950</v>
      </c>
      <c r="J13" s="42">
        <f>'C завтраками| Bed and breakfast'!AY13*0.9</f>
        <v>22950</v>
      </c>
      <c r="K13" s="42">
        <f>'C завтраками| Bed and breakfast'!AZ13*0.9</f>
        <v>22950</v>
      </c>
      <c r="L13" s="42">
        <f>'C завтраками| Bed and breakfast'!BA13*0.9</f>
        <v>22950</v>
      </c>
      <c r="M13" s="42">
        <f>'C завтраками| Bed and breakfast'!BB13*0.9</f>
        <v>23850</v>
      </c>
      <c r="N13" s="42">
        <f>'C завтраками| Bed and breakfast'!BC13*0.9</f>
        <v>25200</v>
      </c>
      <c r="O13" s="42">
        <f>'C завтраками| Bed and breakfast'!BD13*0.9</f>
        <v>25200</v>
      </c>
      <c r="P13" s="42">
        <f>'C завтраками| Bed and breakfast'!BE13*0.9</f>
        <v>23850</v>
      </c>
      <c r="Q13" s="42">
        <f>'C завтраками| Bed and breakfast'!BF13*0.9</f>
        <v>22950</v>
      </c>
      <c r="R13" s="42">
        <f>'C завтраками| Bed and breakfast'!BG13*0.9</f>
        <v>20250</v>
      </c>
      <c r="S13" s="42">
        <f>'C завтраками| Bed and breakfast'!BH13*0.9</f>
        <v>17550</v>
      </c>
      <c r="T13" s="42">
        <f>'C завтраками| Bed and breakfast'!BI13*0.9</f>
        <v>17550</v>
      </c>
      <c r="U13" s="42">
        <f>'C завтраками| Bed and breakfast'!BJ13*0.9</f>
        <v>17550</v>
      </c>
      <c r="V13" s="42">
        <f>'C завтраками| Bed and breakfast'!BK13*0.9</f>
        <v>17550</v>
      </c>
    </row>
    <row r="14" spans="1:22" s="53" customFormat="1" x14ac:dyDescent="0.2">
      <c r="A14" s="88">
        <f>A8</f>
        <v>2</v>
      </c>
      <c r="B14" s="42">
        <f>'C завтраками| Bed and breakfast'!AQ14*0.9</f>
        <v>24750</v>
      </c>
      <c r="C14" s="42">
        <f>'C завтраками| Bed and breakfast'!AR14*0.9</f>
        <v>20430</v>
      </c>
      <c r="D14" s="42">
        <f>'C завтраками| Bed and breakfast'!AS14*0.9</f>
        <v>21780</v>
      </c>
      <c r="E14" s="42">
        <f>'C завтраками| Bed and breakfast'!AT14*0.9</f>
        <v>20430</v>
      </c>
      <c r="F14" s="42">
        <f>'C завтраками| Bed and breakfast'!AU14*0.9</f>
        <v>20430</v>
      </c>
      <c r="G14" s="42">
        <f>'C завтраками| Bed and breakfast'!AV14*0.9</f>
        <v>21780</v>
      </c>
      <c r="H14" s="42">
        <f>'C завтраками| Bed and breakfast'!AW14*0.9</f>
        <v>24480</v>
      </c>
      <c r="I14" s="42">
        <f>'C завтраками| Bed and breakfast'!AX14*0.9</f>
        <v>24480</v>
      </c>
      <c r="J14" s="42">
        <f>'C завтраками| Bed and breakfast'!AY14*0.9</f>
        <v>24480</v>
      </c>
      <c r="K14" s="42">
        <f>'C завтраками| Bed and breakfast'!AZ14*0.9</f>
        <v>24480</v>
      </c>
      <c r="L14" s="42">
        <f>'C завтраками| Bed and breakfast'!BA14*0.9</f>
        <v>24480</v>
      </c>
      <c r="M14" s="42">
        <f>'C завтраками| Bed and breakfast'!BB14*0.9</f>
        <v>25380</v>
      </c>
      <c r="N14" s="42">
        <f>'C завтраками| Bed and breakfast'!BC14*0.9</f>
        <v>26730</v>
      </c>
      <c r="O14" s="42">
        <f>'C завтраками| Bed and breakfast'!BD14*0.9</f>
        <v>26730</v>
      </c>
      <c r="P14" s="42">
        <f>'C завтраками| Bed and breakfast'!BE14*0.9</f>
        <v>25380</v>
      </c>
      <c r="Q14" s="42">
        <f>'C завтраками| Bed and breakfast'!BF14*0.9</f>
        <v>24480</v>
      </c>
      <c r="R14" s="42">
        <f>'C завтраками| Bed and breakfast'!BG14*0.9</f>
        <v>21780</v>
      </c>
      <c r="S14" s="42">
        <f>'C завтраками| Bed and breakfast'!BH14*0.9</f>
        <v>19080</v>
      </c>
      <c r="T14" s="42">
        <f>'C завтраками| Bed and breakfast'!BI14*0.9</f>
        <v>19080</v>
      </c>
      <c r="U14" s="42">
        <f>'C завтраками| Bed and breakfast'!BJ14*0.9</f>
        <v>19080</v>
      </c>
      <c r="V14" s="42">
        <f>'C завтраками| Bed and breakfast'!BK14*0.9</f>
        <v>19080</v>
      </c>
    </row>
    <row r="15" spans="1:2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f>'C завтраками| Bed and breakfast'!AQ16*0.9</f>
        <v>24750</v>
      </c>
      <c r="C16" s="42">
        <f>'C завтраками| Bed and breakfast'!AR16*0.9</f>
        <v>20430</v>
      </c>
      <c r="D16" s="42">
        <f>'C завтраками| Bed and breakfast'!AS16*0.9</f>
        <v>21780</v>
      </c>
      <c r="E16" s="42">
        <f>'C завтраками| Bed and breakfast'!AT16*0.9</f>
        <v>20430</v>
      </c>
      <c r="F16" s="42">
        <f>'C завтраками| Bed and breakfast'!AU16*0.9</f>
        <v>20430</v>
      </c>
      <c r="G16" s="42">
        <f>'C завтраками| Bed and breakfast'!AV16*0.9</f>
        <v>21780</v>
      </c>
      <c r="H16" s="42">
        <f>'C завтраками| Bed and breakfast'!AW16*0.9</f>
        <v>24480</v>
      </c>
      <c r="I16" s="42">
        <f>'C завтраками| Bed and breakfast'!AX16*0.9</f>
        <v>24480</v>
      </c>
      <c r="J16" s="42">
        <f>'C завтраками| Bed and breakfast'!AY16*0.9</f>
        <v>24480</v>
      </c>
      <c r="K16" s="42">
        <f>'C завтраками| Bed and breakfast'!AZ16*0.9</f>
        <v>24480</v>
      </c>
      <c r="L16" s="42">
        <f>'C завтраками| Bed and breakfast'!BA16*0.9</f>
        <v>24480</v>
      </c>
      <c r="M16" s="42">
        <f>'C завтраками| Bed and breakfast'!BB16*0.9</f>
        <v>25380</v>
      </c>
      <c r="N16" s="42">
        <f>'C завтраками| Bed and breakfast'!BC16*0.9</f>
        <v>26730</v>
      </c>
      <c r="O16" s="42">
        <f>'C завтраками| Bed and breakfast'!BD16*0.9</f>
        <v>26730</v>
      </c>
      <c r="P16" s="42">
        <f>'C завтраками| Bed and breakfast'!BE16*0.9</f>
        <v>25380</v>
      </c>
      <c r="Q16" s="42">
        <f>'C завтраками| Bed and breakfast'!BF16*0.9</f>
        <v>24480</v>
      </c>
      <c r="R16" s="42">
        <f>'C завтраками| Bed and breakfast'!BG16*0.9</f>
        <v>21780</v>
      </c>
      <c r="S16" s="42">
        <f>'C завтраками| Bed and breakfast'!BH16*0.9</f>
        <v>19080</v>
      </c>
      <c r="T16" s="42">
        <f>'C завтраками| Bed and breakfast'!BI16*0.9</f>
        <v>19080</v>
      </c>
      <c r="U16" s="42">
        <f>'C завтраками| Bed and breakfast'!BJ16*0.9</f>
        <v>19080</v>
      </c>
      <c r="V16" s="42">
        <f>'C завтраками| Bed and breakfast'!BK16*0.9</f>
        <v>19080</v>
      </c>
    </row>
    <row r="17" spans="1:22" s="53" customFormat="1" x14ac:dyDescent="0.2">
      <c r="A17" s="88">
        <f>A8</f>
        <v>2</v>
      </c>
      <c r="B17" s="42">
        <f>'C завтраками| Bed and breakfast'!AQ17*0.9</f>
        <v>26550</v>
      </c>
      <c r="C17" s="42">
        <f>'C завтраками| Bed and breakfast'!AR17*0.9</f>
        <v>21960</v>
      </c>
      <c r="D17" s="42">
        <f>'C завтраками| Bed and breakfast'!AS17*0.9</f>
        <v>23310</v>
      </c>
      <c r="E17" s="42">
        <f>'C завтраками| Bed and breakfast'!AT17*0.9</f>
        <v>21960</v>
      </c>
      <c r="F17" s="42">
        <f>'C завтраками| Bed and breakfast'!AU17*0.9</f>
        <v>21960</v>
      </c>
      <c r="G17" s="42">
        <f>'C завтраками| Bed and breakfast'!AV17*0.9</f>
        <v>23310</v>
      </c>
      <c r="H17" s="42">
        <f>'C завтраками| Bed and breakfast'!AW17*0.9</f>
        <v>26010</v>
      </c>
      <c r="I17" s="42">
        <f>'C завтраками| Bed and breakfast'!AX17*0.9</f>
        <v>26010</v>
      </c>
      <c r="J17" s="42">
        <f>'C завтраками| Bed and breakfast'!AY17*0.9</f>
        <v>26010</v>
      </c>
      <c r="K17" s="42">
        <f>'C завтраками| Bed and breakfast'!AZ17*0.9</f>
        <v>26010</v>
      </c>
      <c r="L17" s="42">
        <f>'C завтраками| Bed and breakfast'!BA17*0.9</f>
        <v>26010</v>
      </c>
      <c r="M17" s="42">
        <f>'C завтраками| Bed and breakfast'!BB17*0.9</f>
        <v>26910</v>
      </c>
      <c r="N17" s="42">
        <f>'C завтраками| Bed and breakfast'!BC17*0.9</f>
        <v>28260</v>
      </c>
      <c r="O17" s="42">
        <f>'C завтраками| Bed and breakfast'!BD17*0.9</f>
        <v>28260</v>
      </c>
      <c r="P17" s="42">
        <f>'C завтраками| Bed and breakfast'!BE17*0.9</f>
        <v>26910</v>
      </c>
      <c r="Q17" s="42">
        <f>'C завтраками| Bed and breakfast'!BF17*0.9</f>
        <v>26010</v>
      </c>
      <c r="R17" s="42">
        <f>'C завтраками| Bed and breakfast'!BG17*0.9</f>
        <v>23310</v>
      </c>
      <c r="S17" s="42">
        <f>'C завтраками| Bed and breakfast'!BH17*0.9</f>
        <v>20610</v>
      </c>
      <c r="T17" s="42">
        <f>'C завтраками| Bed and breakfast'!BI17*0.9</f>
        <v>20610</v>
      </c>
      <c r="U17" s="42">
        <f>'C завтраками| Bed and breakfast'!BJ17*0.9</f>
        <v>20610</v>
      </c>
      <c r="V17" s="42">
        <f>'C завтраками| Bed and breakfast'!BK17*0.9</f>
        <v>20610</v>
      </c>
    </row>
    <row r="18" spans="1:2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f>A7</f>
        <v>1</v>
      </c>
      <c r="B19" s="42">
        <f>'C завтраками| Bed and breakfast'!AQ19*0.9</f>
        <v>42750</v>
      </c>
      <c r="C19" s="42">
        <f>'C завтраками| Bed and breakfast'!AR19*0.9</f>
        <v>38700</v>
      </c>
      <c r="D19" s="42">
        <f>'C завтраками| Bed and breakfast'!AS19*0.9</f>
        <v>40050</v>
      </c>
      <c r="E19" s="42">
        <f>'C завтраками| Bed and breakfast'!AT19*0.9</f>
        <v>38700</v>
      </c>
      <c r="F19" s="42">
        <f>'C завтраками| Bed and breakfast'!AU19*0.9</f>
        <v>38700</v>
      </c>
      <c r="G19" s="42">
        <f>'C завтраками| Bed and breakfast'!AV19*0.9</f>
        <v>40050</v>
      </c>
      <c r="H19" s="42">
        <f>'C завтраками| Bed and breakfast'!AW19*0.9</f>
        <v>42750</v>
      </c>
      <c r="I19" s="42">
        <f>'C завтраками| Bed and breakfast'!AX19*0.9</f>
        <v>42750</v>
      </c>
      <c r="J19" s="42">
        <f>'C завтраками| Bed and breakfast'!AY19*0.9</f>
        <v>42750</v>
      </c>
      <c r="K19" s="42">
        <f>'C завтраками| Bed and breakfast'!AZ19*0.9</f>
        <v>42750</v>
      </c>
      <c r="L19" s="42">
        <f>'C завтраками| Bed and breakfast'!BA19*0.9</f>
        <v>42750</v>
      </c>
      <c r="M19" s="42">
        <f>'C завтраками| Bed and breakfast'!BB19*0.9</f>
        <v>43650</v>
      </c>
      <c r="N19" s="42">
        <f>'C завтраками| Bed and breakfast'!BC19*0.9</f>
        <v>45000</v>
      </c>
      <c r="O19" s="42">
        <f>'C завтраками| Bed and breakfast'!BD19*0.9</f>
        <v>45000</v>
      </c>
      <c r="P19" s="42">
        <f>'C завтраками| Bed and breakfast'!BE19*0.9</f>
        <v>43650</v>
      </c>
      <c r="Q19" s="42">
        <f>'C завтраками| Bed and breakfast'!BF19*0.9</f>
        <v>42750</v>
      </c>
      <c r="R19" s="42">
        <f>'C завтраками| Bed and breakfast'!BG19*0.9</f>
        <v>40050</v>
      </c>
      <c r="S19" s="42">
        <f>'C завтраками| Bed and breakfast'!BH19*0.9</f>
        <v>37350</v>
      </c>
      <c r="T19" s="42">
        <f>'C завтраками| Bed and breakfast'!BI19*0.9</f>
        <v>37350</v>
      </c>
      <c r="U19" s="42">
        <f>'C завтраками| Bed and breakfast'!BJ19*0.9</f>
        <v>37350</v>
      </c>
      <c r="V19" s="42">
        <f>'C завтраками| Bed and breakfast'!BK19*0.9</f>
        <v>37350</v>
      </c>
    </row>
    <row r="20" spans="1:22" s="53" customFormat="1" x14ac:dyDescent="0.2">
      <c r="A20" s="88">
        <f>A8</f>
        <v>2</v>
      </c>
      <c r="B20" s="42">
        <f>'C завтраками| Bed and breakfast'!AQ20*0.9</f>
        <v>44550</v>
      </c>
      <c r="C20" s="42">
        <f>'C завтраками| Bed and breakfast'!AR20*0.9</f>
        <v>40230</v>
      </c>
      <c r="D20" s="42">
        <f>'C завтраками| Bed and breakfast'!AS20*0.9</f>
        <v>41580</v>
      </c>
      <c r="E20" s="42">
        <f>'C завтраками| Bed and breakfast'!AT20*0.9</f>
        <v>40230</v>
      </c>
      <c r="F20" s="42">
        <f>'C завтраками| Bed and breakfast'!AU20*0.9</f>
        <v>40230</v>
      </c>
      <c r="G20" s="42">
        <f>'C завтраками| Bed and breakfast'!AV20*0.9</f>
        <v>41580</v>
      </c>
      <c r="H20" s="42">
        <f>'C завтраками| Bed and breakfast'!AW20*0.9</f>
        <v>44280</v>
      </c>
      <c r="I20" s="42">
        <f>'C завтраками| Bed and breakfast'!AX20*0.9</f>
        <v>44280</v>
      </c>
      <c r="J20" s="42">
        <f>'C завтраками| Bed and breakfast'!AY20*0.9</f>
        <v>44280</v>
      </c>
      <c r="K20" s="42">
        <f>'C завтраками| Bed and breakfast'!AZ20*0.9</f>
        <v>44280</v>
      </c>
      <c r="L20" s="42">
        <f>'C завтраками| Bed and breakfast'!BA20*0.9</f>
        <v>44280</v>
      </c>
      <c r="M20" s="42">
        <f>'C завтраками| Bed and breakfast'!BB20*0.9</f>
        <v>45180</v>
      </c>
      <c r="N20" s="42">
        <f>'C завтраками| Bed and breakfast'!BC20*0.9</f>
        <v>46530</v>
      </c>
      <c r="O20" s="42">
        <f>'C завтраками| Bed and breakfast'!BD20*0.9</f>
        <v>46530</v>
      </c>
      <c r="P20" s="42">
        <f>'C завтраками| Bed and breakfast'!BE20*0.9</f>
        <v>45180</v>
      </c>
      <c r="Q20" s="42">
        <f>'C завтраками| Bed and breakfast'!BF20*0.9</f>
        <v>44280</v>
      </c>
      <c r="R20" s="42">
        <f>'C завтраками| Bed and breakfast'!BG20*0.9</f>
        <v>41580</v>
      </c>
      <c r="S20" s="42">
        <f>'C завтраками| Bed and breakfast'!BH20*0.9</f>
        <v>38880</v>
      </c>
      <c r="T20" s="42">
        <f>'C завтраками| Bed and breakfast'!BI20*0.9</f>
        <v>38880</v>
      </c>
      <c r="U20" s="42">
        <f>'C завтраками| Bed and breakfast'!BJ20*0.9</f>
        <v>38880</v>
      </c>
      <c r="V20" s="42">
        <f>'C завтраками| Bed and breakfast'!BK20*0.9</f>
        <v>38880</v>
      </c>
    </row>
    <row r="21" spans="1:2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row>
    <row r="22" spans="1:22" s="53" customFormat="1" x14ac:dyDescent="0.2">
      <c r="A22" s="88" t="s">
        <v>88</v>
      </c>
      <c r="B22" s="42">
        <f>'C завтраками| Bed and breakfast'!AQ22*0.9</f>
        <v>94050</v>
      </c>
      <c r="C22" s="42">
        <f>'C завтраками| Bed and breakfast'!AR22*0.9</f>
        <v>67230</v>
      </c>
      <c r="D22" s="42">
        <f>'C завтраками| Bed and breakfast'!AS22*0.9</f>
        <v>68580</v>
      </c>
      <c r="E22" s="42">
        <f>'C завтраками| Bed and breakfast'!AT22*0.9</f>
        <v>67230</v>
      </c>
      <c r="F22" s="42">
        <f>'C завтраками| Bed and breakfast'!AU22*0.9</f>
        <v>67230</v>
      </c>
      <c r="G22" s="42">
        <f>'C завтраками| Bed and breakfast'!AV22*0.9</f>
        <v>68580</v>
      </c>
      <c r="H22" s="42">
        <f>'C завтраками| Bed and breakfast'!AW22*0.9</f>
        <v>80280</v>
      </c>
      <c r="I22" s="42">
        <f>'C завтраками| Bed and breakfast'!AX22*0.9</f>
        <v>80280</v>
      </c>
      <c r="J22" s="42">
        <f>'C завтраками| Bed and breakfast'!AY22*0.9</f>
        <v>80280</v>
      </c>
      <c r="K22" s="42">
        <f>'C завтраками| Bed and breakfast'!AZ22*0.9</f>
        <v>80280</v>
      </c>
      <c r="L22" s="42">
        <f>'C завтраками| Bed and breakfast'!BA22*0.9</f>
        <v>80280</v>
      </c>
      <c r="M22" s="42">
        <f>'C завтраками| Bed and breakfast'!BB22*0.9</f>
        <v>81180</v>
      </c>
      <c r="N22" s="42">
        <f>'C завтраками| Bed and breakfast'!BC22*0.9</f>
        <v>82530</v>
      </c>
      <c r="O22" s="42">
        <f>'C завтраками| Bed and breakfast'!BD22*0.9</f>
        <v>82530</v>
      </c>
      <c r="P22" s="42">
        <f>'C завтраками| Bed and breakfast'!BE22*0.9</f>
        <v>81180</v>
      </c>
      <c r="Q22" s="42">
        <f>'C завтраками| Bed and breakfast'!BF22*0.9</f>
        <v>80280</v>
      </c>
      <c r="R22" s="42">
        <f>'C завтраками| Bed and breakfast'!BG22*0.9</f>
        <v>68580</v>
      </c>
      <c r="S22" s="42">
        <f>'C завтраками| Bed and breakfast'!BH22*0.9</f>
        <v>65880</v>
      </c>
      <c r="T22" s="42">
        <f>'C завтраками| Bed and breakfast'!BI22*0.9</f>
        <v>65880</v>
      </c>
      <c r="U22" s="42">
        <f>'C завтраками| Bed and breakfast'!BJ22*0.9</f>
        <v>65880</v>
      </c>
      <c r="V22" s="42">
        <f>'C завтраками| Bed and breakfast'!BK22*0.9</f>
        <v>65880</v>
      </c>
    </row>
    <row r="23" spans="1:22" s="53" customFormat="1" x14ac:dyDescent="0.2">
      <c r="A23" s="89"/>
      <c r="B23" s="89"/>
      <c r="C23" s="89"/>
      <c r="D23" s="89"/>
      <c r="E23" s="89"/>
      <c r="F23" s="89"/>
      <c r="G23" s="89"/>
      <c r="H23" s="89"/>
      <c r="I23" s="89"/>
      <c r="J23" s="89"/>
      <c r="K23" s="89"/>
      <c r="L23" s="89"/>
      <c r="M23" s="89"/>
      <c r="N23" s="89"/>
      <c r="O23" s="89"/>
      <c r="P23" s="89"/>
      <c r="Q23" s="89"/>
      <c r="R23" s="89"/>
      <c r="S23" s="89"/>
      <c r="T23" s="89"/>
      <c r="U23" s="89"/>
      <c r="V23" s="89"/>
    </row>
    <row r="24" spans="1:22" ht="18" customHeight="1" x14ac:dyDescent="0.2">
      <c r="A24" s="111" t="s">
        <v>100</v>
      </c>
      <c r="B24" s="138">
        <f t="shared" ref="B24:Q25" si="0">B4</f>
        <v>45665</v>
      </c>
      <c r="C24" s="138">
        <f t="shared" si="0"/>
        <v>45666</v>
      </c>
      <c r="D24" s="138">
        <f t="shared" si="0"/>
        <v>45674</v>
      </c>
      <c r="E24" s="138">
        <f t="shared" si="0"/>
        <v>45677</v>
      </c>
      <c r="F24" s="138">
        <f t="shared" si="0"/>
        <v>45680</v>
      </c>
      <c r="G24" s="138">
        <f t="shared" si="0"/>
        <v>45683</v>
      </c>
      <c r="H24" s="138">
        <f t="shared" si="0"/>
        <v>45688</v>
      </c>
      <c r="I24" s="138">
        <f t="shared" si="0"/>
        <v>45689</v>
      </c>
      <c r="J24" s="138">
        <f t="shared" si="0"/>
        <v>45695</v>
      </c>
      <c r="K24" s="138">
        <f t="shared" si="0"/>
        <v>45697</v>
      </c>
      <c r="L24" s="138">
        <f t="shared" si="0"/>
        <v>45701</v>
      </c>
      <c r="M24" s="138">
        <f t="shared" si="0"/>
        <v>45703</v>
      </c>
      <c r="N24" s="138">
        <f t="shared" si="0"/>
        <v>45705</v>
      </c>
      <c r="O24" s="138">
        <f t="shared" si="0"/>
        <v>45709</v>
      </c>
      <c r="P24" s="138">
        <f t="shared" si="0"/>
        <v>45712</v>
      </c>
      <c r="Q24" s="138">
        <f t="shared" si="0"/>
        <v>45713</v>
      </c>
      <c r="R24" s="138">
        <f t="shared" ref="C24:V25" si="1">R4</f>
        <v>45717</v>
      </c>
      <c r="S24" s="138">
        <f t="shared" si="1"/>
        <v>45718</v>
      </c>
      <c r="T24" s="138">
        <f t="shared" si="1"/>
        <v>45727</v>
      </c>
      <c r="U24" s="138">
        <f t="shared" si="1"/>
        <v>45732</v>
      </c>
      <c r="V24" s="138">
        <f t="shared" si="1"/>
        <v>45739</v>
      </c>
    </row>
    <row r="25" spans="1:22" ht="20.25" customHeight="1" x14ac:dyDescent="0.2">
      <c r="A25" s="90" t="s">
        <v>64</v>
      </c>
      <c r="B25" s="138">
        <f t="shared" si="0"/>
        <v>45665</v>
      </c>
      <c r="C25" s="138">
        <f t="shared" si="1"/>
        <v>45673</v>
      </c>
      <c r="D25" s="138">
        <f t="shared" si="1"/>
        <v>45676</v>
      </c>
      <c r="E25" s="138">
        <f t="shared" si="1"/>
        <v>45679</v>
      </c>
      <c r="F25" s="138">
        <f t="shared" si="1"/>
        <v>45682</v>
      </c>
      <c r="G25" s="138">
        <f t="shared" si="1"/>
        <v>45687</v>
      </c>
      <c r="H25" s="138">
        <f t="shared" si="1"/>
        <v>45688</v>
      </c>
      <c r="I25" s="138">
        <f t="shared" si="1"/>
        <v>45694</v>
      </c>
      <c r="J25" s="138">
        <f t="shared" si="1"/>
        <v>45696</v>
      </c>
      <c r="K25" s="138">
        <f t="shared" si="1"/>
        <v>45700</v>
      </c>
      <c r="L25" s="138">
        <f t="shared" si="1"/>
        <v>45702</v>
      </c>
      <c r="M25" s="138">
        <f t="shared" si="1"/>
        <v>45704</v>
      </c>
      <c r="N25" s="138">
        <f t="shared" si="1"/>
        <v>45708</v>
      </c>
      <c r="O25" s="138">
        <f t="shared" si="1"/>
        <v>45711</v>
      </c>
      <c r="P25" s="138">
        <f t="shared" si="1"/>
        <v>45712</v>
      </c>
      <c r="Q25" s="138">
        <f t="shared" si="1"/>
        <v>45716</v>
      </c>
      <c r="R25" s="138">
        <f t="shared" si="1"/>
        <v>45717</v>
      </c>
      <c r="S25" s="138">
        <f t="shared" si="1"/>
        <v>45726</v>
      </c>
      <c r="T25" s="138">
        <f t="shared" si="1"/>
        <v>45731</v>
      </c>
      <c r="U25" s="138">
        <f t="shared" si="1"/>
        <v>45738</v>
      </c>
      <c r="V25" s="138">
        <f t="shared" si="1"/>
        <v>45747</v>
      </c>
    </row>
    <row r="26" spans="1:2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row>
    <row r="27" spans="1:22" s="50" customFormat="1" x14ac:dyDescent="0.2">
      <c r="A27" s="88">
        <v>1</v>
      </c>
      <c r="B27" s="94">
        <f t="shared" ref="B27:Q28" si="2">ROUNDUP(B7*0.85,)+35</f>
        <v>17248</v>
      </c>
      <c r="C27" s="94">
        <f t="shared" si="2"/>
        <v>13805</v>
      </c>
      <c r="D27" s="94">
        <f t="shared" si="2"/>
        <v>14953</v>
      </c>
      <c r="E27" s="94">
        <f t="shared" si="2"/>
        <v>13805</v>
      </c>
      <c r="F27" s="94">
        <f t="shared" si="2"/>
        <v>13805</v>
      </c>
      <c r="G27" s="94">
        <f t="shared" si="2"/>
        <v>14953</v>
      </c>
      <c r="H27" s="94">
        <f t="shared" si="2"/>
        <v>17248</v>
      </c>
      <c r="I27" s="94">
        <f t="shared" si="2"/>
        <v>17248</v>
      </c>
      <c r="J27" s="94">
        <f t="shared" si="2"/>
        <v>17248</v>
      </c>
      <c r="K27" s="94">
        <f t="shared" si="2"/>
        <v>17248</v>
      </c>
      <c r="L27" s="94">
        <f t="shared" si="2"/>
        <v>17248</v>
      </c>
      <c r="M27" s="94">
        <f t="shared" si="2"/>
        <v>18013</v>
      </c>
      <c r="N27" s="94">
        <f t="shared" si="2"/>
        <v>19160</v>
      </c>
      <c r="O27" s="94">
        <f t="shared" si="2"/>
        <v>19160</v>
      </c>
      <c r="P27" s="94">
        <f t="shared" si="2"/>
        <v>18013</v>
      </c>
      <c r="Q27" s="94">
        <f t="shared" si="2"/>
        <v>17248</v>
      </c>
      <c r="R27" s="94">
        <f t="shared" ref="C27:V28" si="3">ROUNDUP(R7*0.85,)+35</f>
        <v>14953</v>
      </c>
      <c r="S27" s="94">
        <f t="shared" si="3"/>
        <v>12658</v>
      </c>
      <c r="T27" s="94">
        <f t="shared" si="3"/>
        <v>12658</v>
      </c>
      <c r="U27" s="94">
        <f t="shared" si="3"/>
        <v>12658</v>
      </c>
      <c r="V27" s="94">
        <f t="shared" si="3"/>
        <v>12658</v>
      </c>
    </row>
    <row r="28" spans="1:22" s="50" customFormat="1" x14ac:dyDescent="0.2">
      <c r="A28" s="88">
        <v>2</v>
      </c>
      <c r="B28" s="94">
        <f t="shared" si="2"/>
        <v>18778</v>
      </c>
      <c r="C28" s="94">
        <f t="shared" si="3"/>
        <v>15106</v>
      </c>
      <c r="D28" s="94">
        <f t="shared" si="3"/>
        <v>16253</v>
      </c>
      <c r="E28" s="94">
        <f t="shared" si="3"/>
        <v>15106</v>
      </c>
      <c r="F28" s="94">
        <f t="shared" si="3"/>
        <v>15106</v>
      </c>
      <c r="G28" s="94">
        <f t="shared" si="3"/>
        <v>16253</v>
      </c>
      <c r="H28" s="94">
        <f t="shared" si="3"/>
        <v>18548</v>
      </c>
      <c r="I28" s="94">
        <f t="shared" si="3"/>
        <v>18548</v>
      </c>
      <c r="J28" s="94">
        <f t="shared" si="3"/>
        <v>18548</v>
      </c>
      <c r="K28" s="94">
        <f t="shared" si="3"/>
        <v>18548</v>
      </c>
      <c r="L28" s="94">
        <f t="shared" si="3"/>
        <v>18548</v>
      </c>
      <c r="M28" s="94">
        <f t="shared" si="3"/>
        <v>19313</v>
      </c>
      <c r="N28" s="94">
        <f t="shared" si="3"/>
        <v>20461</v>
      </c>
      <c r="O28" s="94">
        <f t="shared" si="3"/>
        <v>20461</v>
      </c>
      <c r="P28" s="94">
        <f t="shared" si="3"/>
        <v>19313</v>
      </c>
      <c r="Q28" s="94">
        <f t="shared" si="3"/>
        <v>18548</v>
      </c>
      <c r="R28" s="94">
        <f t="shared" si="3"/>
        <v>16253</v>
      </c>
      <c r="S28" s="94">
        <f t="shared" si="3"/>
        <v>13958</v>
      </c>
      <c r="T28" s="94">
        <f t="shared" si="3"/>
        <v>13958</v>
      </c>
      <c r="U28" s="94">
        <f t="shared" si="3"/>
        <v>13958</v>
      </c>
      <c r="V28" s="94">
        <f t="shared" si="3"/>
        <v>13958</v>
      </c>
    </row>
    <row r="29" spans="1:2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187">
        <v>1</v>
      </c>
      <c r="B30" s="94">
        <f t="shared" ref="B30:Q31" si="4">ROUNDUP(B10*0.85,)+35</f>
        <v>18778</v>
      </c>
      <c r="C30" s="94">
        <f t="shared" si="4"/>
        <v>15335</v>
      </c>
      <c r="D30" s="94">
        <f t="shared" si="4"/>
        <v>16483</v>
      </c>
      <c r="E30" s="94">
        <f t="shared" si="4"/>
        <v>15335</v>
      </c>
      <c r="F30" s="94">
        <f t="shared" si="4"/>
        <v>15335</v>
      </c>
      <c r="G30" s="94">
        <f t="shared" si="4"/>
        <v>16483</v>
      </c>
      <c r="H30" s="94">
        <f t="shared" si="4"/>
        <v>18778</v>
      </c>
      <c r="I30" s="94">
        <f t="shared" si="4"/>
        <v>18778</v>
      </c>
      <c r="J30" s="94">
        <f t="shared" si="4"/>
        <v>18778</v>
      </c>
      <c r="K30" s="94">
        <f t="shared" si="4"/>
        <v>18778</v>
      </c>
      <c r="L30" s="94">
        <f t="shared" si="4"/>
        <v>18778</v>
      </c>
      <c r="M30" s="94">
        <f t="shared" si="4"/>
        <v>19543</v>
      </c>
      <c r="N30" s="94">
        <f t="shared" si="4"/>
        <v>20690</v>
      </c>
      <c r="O30" s="94">
        <f t="shared" si="4"/>
        <v>20690</v>
      </c>
      <c r="P30" s="94">
        <f t="shared" si="4"/>
        <v>19543</v>
      </c>
      <c r="Q30" s="94">
        <f t="shared" si="4"/>
        <v>18778</v>
      </c>
      <c r="R30" s="94">
        <f t="shared" ref="C30:V31" si="5">ROUNDUP(R10*0.85,)+35</f>
        <v>16483</v>
      </c>
      <c r="S30" s="94">
        <f t="shared" si="5"/>
        <v>14188</v>
      </c>
      <c r="T30" s="94">
        <f t="shared" si="5"/>
        <v>14188</v>
      </c>
      <c r="U30" s="94">
        <f t="shared" si="5"/>
        <v>14188</v>
      </c>
      <c r="V30" s="94">
        <f t="shared" si="5"/>
        <v>14188</v>
      </c>
    </row>
    <row r="31" spans="1:22" s="50" customFormat="1" x14ac:dyDescent="0.2">
      <c r="A31" s="187">
        <v>2</v>
      </c>
      <c r="B31" s="94">
        <f t="shared" si="4"/>
        <v>20308</v>
      </c>
      <c r="C31" s="94">
        <f t="shared" si="5"/>
        <v>16636</v>
      </c>
      <c r="D31" s="94">
        <f t="shared" si="5"/>
        <v>17783</v>
      </c>
      <c r="E31" s="94">
        <f t="shared" si="5"/>
        <v>16636</v>
      </c>
      <c r="F31" s="94">
        <f t="shared" si="5"/>
        <v>16636</v>
      </c>
      <c r="G31" s="94">
        <f t="shared" si="5"/>
        <v>17783</v>
      </c>
      <c r="H31" s="94">
        <f t="shared" si="5"/>
        <v>20078</v>
      </c>
      <c r="I31" s="94">
        <f t="shared" si="5"/>
        <v>20078</v>
      </c>
      <c r="J31" s="94">
        <f t="shared" si="5"/>
        <v>20078</v>
      </c>
      <c r="K31" s="94">
        <f t="shared" si="5"/>
        <v>20078</v>
      </c>
      <c r="L31" s="94">
        <f t="shared" si="5"/>
        <v>20078</v>
      </c>
      <c r="M31" s="94">
        <f t="shared" si="5"/>
        <v>20843</v>
      </c>
      <c r="N31" s="94">
        <f t="shared" si="5"/>
        <v>21991</v>
      </c>
      <c r="O31" s="94">
        <f t="shared" si="5"/>
        <v>21991</v>
      </c>
      <c r="P31" s="94">
        <f t="shared" si="5"/>
        <v>20843</v>
      </c>
      <c r="Q31" s="94">
        <f t="shared" si="5"/>
        <v>20078</v>
      </c>
      <c r="R31" s="94">
        <f t="shared" si="5"/>
        <v>17783</v>
      </c>
      <c r="S31" s="94">
        <f t="shared" si="5"/>
        <v>15488</v>
      </c>
      <c r="T31" s="94">
        <f t="shared" si="5"/>
        <v>15488</v>
      </c>
      <c r="U31" s="94">
        <f t="shared" si="5"/>
        <v>15488</v>
      </c>
      <c r="V31" s="94">
        <f t="shared" si="5"/>
        <v>15488</v>
      </c>
    </row>
    <row r="32" spans="1:2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A27</f>
        <v>1</v>
      </c>
      <c r="B33" s="94">
        <f t="shared" ref="B33:Q34" si="6">ROUNDUP(B13*0.85,)+35</f>
        <v>19543</v>
      </c>
      <c r="C33" s="94">
        <f t="shared" si="6"/>
        <v>16100</v>
      </c>
      <c r="D33" s="94">
        <f t="shared" si="6"/>
        <v>17248</v>
      </c>
      <c r="E33" s="94">
        <f t="shared" si="6"/>
        <v>16100</v>
      </c>
      <c r="F33" s="94">
        <f t="shared" si="6"/>
        <v>16100</v>
      </c>
      <c r="G33" s="94">
        <f t="shared" si="6"/>
        <v>17248</v>
      </c>
      <c r="H33" s="94">
        <f t="shared" si="6"/>
        <v>19543</v>
      </c>
      <c r="I33" s="94">
        <f t="shared" si="6"/>
        <v>19543</v>
      </c>
      <c r="J33" s="94">
        <f t="shared" si="6"/>
        <v>19543</v>
      </c>
      <c r="K33" s="94">
        <f t="shared" si="6"/>
        <v>19543</v>
      </c>
      <c r="L33" s="94">
        <f t="shared" si="6"/>
        <v>19543</v>
      </c>
      <c r="M33" s="94">
        <f t="shared" si="6"/>
        <v>20308</v>
      </c>
      <c r="N33" s="94">
        <f t="shared" si="6"/>
        <v>21455</v>
      </c>
      <c r="O33" s="94">
        <f t="shared" si="6"/>
        <v>21455</v>
      </c>
      <c r="P33" s="94">
        <f t="shared" si="6"/>
        <v>20308</v>
      </c>
      <c r="Q33" s="94">
        <f t="shared" si="6"/>
        <v>19543</v>
      </c>
      <c r="R33" s="94">
        <f t="shared" ref="C33:V34" si="7">ROUNDUP(R13*0.85,)+35</f>
        <v>17248</v>
      </c>
      <c r="S33" s="94">
        <f t="shared" si="7"/>
        <v>14953</v>
      </c>
      <c r="T33" s="94">
        <f t="shared" si="7"/>
        <v>14953</v>
      </c>
      <c r="U33" s="94">
        <f t="shared" si="7"/>
        <v>14953</v>
      </c>
      <c r="V33" s="94">
        <f t="shared" si="7"/>
        <v>14953</v>
      </c>
    </row>
    <row r="34" spans="1:22" s="50" customFormat="1" x14ac:dyDescent="0.2">
      <c r="A34" s="88">
        <f>A28</f>
        <v>2</v>
      </c>
      <c r="B34" s="94">
        <f t="shared" si="6"/>
        <v>21073</v>
      </c>
      <c r="C34" s="94">
        <f t="shared" si="7"/>
        <v>17401</v>
      </c>
      <c r="D34" s="94">
        <f t="shared" si="7"/>
        <v>18548</v>
      </c>
      <c r="E34" s="94">
        <f t="shared" si="7"/>
        <v>17401</v>
      </c>
      <c r="F34" s="94">
        <f t="shared" si="7"/>
        <v>17401</v>
      </c>
      <c r="G34" s="94">
        <f t="shared" si="7"/>
        <v>18548</v>
      </c>
      <c r="H34" s="94">
        <f t="shared" si="7"/>
        <v>20843</v>
      </c>
      <c r="I34" s="94">
        <f t="shared" si="7"/>
        <v>20843</v>
      </c>
      <c r="J34" s="94">
        <f t="shared" si="7"/>
        <v>20843</v>
      </c>
      <c r="K34" s="94">
        <f t="shared" si="7"/>
        <v>20843</v>
      </c>
      <c r="L34" s="94">
        <f t="shared" si="7"/>
        <v>20843</v>
      </c>
      <c r="M34" s="94">
        <f t="shared" si="7"/>
        <v>21608</v>
      </c>
      <c r="N34" s="94">
        <f t="shared" si="7"/>
        <v>22756</v>
      </c>
      <c r="O34" s="94">
        <f t="shared" si="7"/>
        <v>22756</v>
      </c>
      <c r="P34" s="94">
        <f t="shared" si="7"/>
        <v>21608</v>
      </c>
      <c r="Q34" s="94">
        <f t="shared" si="7"/>
        <v>20843</v>
      </c>
      <c r="R34" s="94">
        <f t="shared" si="7"/>
        <v>18548</v>
      </c>
      <c r="S34" s="94">
        <f t="shared" si="7"/>
        <v>16253</v>
      </c>
      <c r="T34" s="94">
        <f t="shared" si="7"/>
        <v>16253</v>
      </c>
      <c r="U34" s="94">
        <f t="shared" si="7"/>
        <v>16253</v>
      </c>
      <c r="V34" s="94">
        <f t="shared" si="7"/>
        <v>16253</v>
      </c>
    </row>
    <row r="35" spans="1:2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f>A27</f>
        <v>1</v>
      </c>
      <c r="B36" s="94">
        <f t="shared" ref="B36:Q37" si="8">ROUNDUP(B16*0.85,)+35</f>
        <v>21073</v>
      </c>
      <c r="C36" s="94">
        <f t="shared" si="8"/>
        <v>17401</v>
      </c>
      <c r="D36" s="94">
        <f t="shared" si="8"/>
        <v>18548</v>
      </c>
      <c r="E36" s="94">
        <f t="shared" si="8"/>
        <v>17401</v>
      </c>
      <c r="F36" s="94">
        <f t="shared" si="8"/>
        <v>17401</v>
      </c>
      <c r="G36" s="94">
        <f t="shared" si="8"/>
        <v>18548</v>
      </c>
      <c r="H36" s="94">
        <f t="shared" si="8"/>
        <v>20843</v>
      </c>
      <c r="I36" s="94">
        <f t="shared" si="8"/>
        <v>20843</v>
      </c>
      <c r="J36" s="94">
        <f t="shared" si="8"/>
        <v>20843</v>
      </c>
      <c r="K36" s="94">
        <f t="shared" si="8"/>
        <v>20843</v>
      </c>
      <c r="L36" s="94">
        <f t="shared" si="8"/>
        <v>20843</v>
      </c>
      <c r="M36" s="94">
        <f t="shared" si="8"/>
        <v>21608</v>
      </c>
      <c r="N36" s="94">
        <f t="shared" si="8"/>
        <v>22756</v>
      </c>
      <c r="O36" s="94">
        <f t="shared" si="8"/>
        <v>22756</v>
      </c>
      <c r="P36" s="94">
        <f t="shared" si="8"/>
        <v>21608</v>
      </c>
      <c r="Q36" s="94">
        <f t="shared" si="8"/>
        <v>20843</v>
      </c>
      <c r="R36" s="94">
        <f t="shared" ref="C36:V37" si="9">ROUNDUP(R16*0.85,)+35</f>
        <v>18548</v>
      </c>
      <c r="S36" s="94">
        <f t="shared" si="9"/>
        <v>16253</v>
      </c>
      <c r="T36" s="94">
        <f t="shared" si="9"/>
        <v>16253</v>
      </c>
      <c r="U36" s="94">
        <f t="shared" si="9"/>
        <v>16253</v>
      </c>
      <c r="V36" s="94">
        <f t="shared" si="9"/>
        <v>16253</v>
      </c>
    </row>
    <row r="37" spans="1:22" s="50" customFormat="1" x14ac:dyDescent="0.2">
      <c r="A37" s="88">
        <f>A28</f>
        <v>2</v>
      </c>
      <c r="B37" s="94">
        <f t="shared" si="8"/>
        <v>22603</v>
      </c>
      <c r="C37" s="94">
        <f t="shared" si="9"/>
        <v>18701</v>
      </c>
      <c r="D37" s="94">
        <f t="shared" si="9"/>
        <v>19849</v>
      </c>
      <c r="E37" s="94">
        <f t="shared" si="9"/>
        <v>18701</v>
      </c>
      <c r="F37" s="94">
        <f t="shared" si="9"/>
        <v>18701</v>
      </c>
      <c r="G37" s="94">
        <f t="shared" si="9"/>
        <v>19849</v>
      </c>
      <c r="H37" s="94">
        <f t="shared" si="9"/>
        <v>22144</v>
      </c>
      <c r="I37" s="94">
        <f t="shared" si="9"/>
        <v>22144</v>
      </c>
      <c r="J37" s="94">
        <f t="shared" si="9"/>
        <v>22144</v>
      </c>
      <c r="K37" s="94">
        <f t="shared" si="9"/>
        <v>22144</v>
      </c>
      <c r="L37" s="94">
        <f t="shared" si="9"/>
        <v>22144</v>
      </c>
      <c r="M37" s="94">
        <f t="shared" si="9"/>
        <v>22909</v>
      </c>
      <c r="N37" s="94">
        <f t="shared" si="9"/>
        <v>24056</v>
      </c>
      <c r="O37" s="94">
        <f t="shared" si="9"/>
        <v>24056</v>
      </c>
      <c r="P37" s="94">
        <f t="shared" si="9"/>
        <v>22909</v>
      </c>
      <c r="Q37" s="94">
        <f t="shared" si="9"/>
        <v>22144</v>
      </c>
      <c r="R37" s="94">
        <f t="shared" si="9"/>
        <v>19849</v>
      </c>
      <c r="S37" s="94">
        <f t="shared" si="9"/>
        <v>17554</v>
      </c>
      <c r="T37" s="94">
        <f t="shared" si="9"/>
        <v>17554</v>
      </c>
      <c r="U37" s="94">
        <f t="shared" si="9"/>
        <v>17554</v>
      </c>
      <c r="V37" s="94">
        <f t="shared" si="9"/>
        <v>17554</v>
      </c>
    </row>
    <row r="38" spans="1:2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row>
    <row r="39" spans="1:22" s="50" customFormat="1" x14ac:dyDescent="0.2">
      <c r="A39" s="88">
        <f>A27</f>
        <v>1</v>
      </c>
      <c r="B39" s="94">
        <f t="shared" ref="B39:Q40" si="10">ROUNDUP(B19*0.85,)+35</f>
        <v>36373</v>
      </c>
      <c r="C39" s="94">
        <f t="shared" si="10"/>
        <v>32930</v>
      </c>
      <c r="D39" s="94">
        <f t="shared" si="10"/>
        <v>34078</v>
      </c>
      <c r="E39" s="94">
        <f t="shared" si="10"/>
        <v>32930</v>
      </c>
      <c r="F39" s="94">
        <f t="shared" si="10"/>
        <v>32930</v>
      </c>
      <c r="G39" s="94">
        <f t="shared" si="10"/>
        <v>34078</v>
      </c>
      <c r="H39" s="94">
        <f t="shared" si="10"/>
        <v>36373</v>
      </c>
      <c r="I39" s="94">
        <f t="shared" si="10"/>
        <v>36373</v>
      </c>
      <c r="J39" s="94">
        <f t="shared" si="10"/>
        <v>36373</v>
      </c>
      <c r="K39" s="94">
        <f t="shared" si="10"/>
        <v>36373</v>
      </c>
      <c r="L39" s="94">
        <f t="shared" si="10"/>
        <v>36373</v>
      </c>
      <c r="M39" s="94">
        <f t="shared" si="10"/>
        <v>37138</v>
      </c>
      <c r="N39" s="94">
        <f t="shared" si="10"/>
        <v>38285</v>
      </c>
      <c r="O39" s="94">
        <f t="shared" si="10"/>
        <v>38285</v>
      </c>
      <c r="P39" s="94">
        <f t="shared" si="10"/>
        <v>37138</v>
      </c>
      <c r="Q39" s="94">
        <f t="shared" si="10"/>
        <v>36373</v>
      </c>
      <c r="R39" s="94">
        <f t="shared" ref="C39:V40" si="11">ROUNDUP(R19*0.85,)+35</f>
        <v>34078</v>
      </c>
      <c r="S39" s="94">
        <f t="shared" si="11"/>
        <v>31783</v>
      </c>
      <c r="T39" s="94">
        <f t="shared" si="11"/>
        <v>31783</v>
      </c>
      <c r="U39" s="94">
        <f t="shared" si="11"/>
        <v>31783</v>
      </c>
      <c r="V39" s="94">
        <f t="shared" si="11"/>
        <v>31783</v>
      </c>
    </row>
    <row r="40" spans="1:22" s="50" customFormat="1" x14ac:dyDescent="0.2">
      <c r="A40" s="88">
        <f>A28</f>
        <v>2</v>
      </c>
      <c r="B40" s="94">
        <f t="shared" si="10"/>
        <v>37903</v>
      </c>
      <c r="C40" s="94">
        <f t="shared" si="11"/>
        <v>34231</v>
      </c>
      <c r="D40" s="94">
        <f t="shared" si="11"/>
        <v>35378</v>
      </c>
      <c r="E40" s="94">
        <f t="shared" si="11"/>
        <v>34231</v>
      </c>
      <c r="F40" s="94">
        <f t="shared" si="11"/>
        <v>34231</v>
      </c>
      <c r="G40" s="94">
        <f t="shared" si="11"/>
        <v>35378</v>
      </c>
      <c r="H40" s="94">
        <f t="shared" si="11"/>
        <v>37673</v>
      </c>
      <c r="I40" s="94">
        <f t="shared" si="11"/>
        <v>37673</v>
      </c>
      <c r="J40" s="94">
        <f t="shared" si="11"/>
        <v>37673</v>
      </c>
      <c r="K40" s="94">
        <f t="shared" si="11"/>
        <v>37673</v>
      </c>
      <c r="L40" s="94">
        <f t="shared" si="11"/>
        <v>37673</v>
      </c>
      <c r="M40" s="94">
        <f t="shared" si="11"/>
        <v>38438</v>
      </c>
      <c r="N40" s="94">
        <f t="shared" si="11"/>
        <v>39586</v>
      </c>
      <c r="O40" s="94">
        <f t="shared" si="11"/>
        <v>39586</v>
      </c>
      <c r="P40" s="94">
        <f t="shared" si="11"/>
        <v>38438</v>
      </c>
      <c r="Q40" s="94">
        <f t="shared" si="11"/>
        <v>37673</v>
      </c>
      <c r="R40" s="94">
        <f t="shared" si="11"/>
        <v>35378</v>
      </c>
      <c r="S40" s="94">
        <f t="shared" si="11"/>
        <v>33083</v>
      </c>
      <c r="T40" s="94">
        <f t="shared" si="11"/>
        <v>33083</v>
      </c>
      <c r="U40" s="94">
        <f t="shared" si="11"/>
        <v>33083</v>
      </c>
      <c r="V40" s="94">
        <f t="shared" si="11"/>
        <v>33083</v>
      </c>
    </row>
    <row r="41" spans="1:2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row>
    <row r="42" spans="1:22" s="50" customFormat="1" x14ac:dyDescent="0.2">
      <c r="A42" s="88" t="s">
        <v>88</v>
      </c>
      <c r="B42" s="94">
        <f t="shared" ref="B42:V42" si="12">ROUNDUP(B22*0.85,)+35</f>
        <v>79978</v>
      </c>
      <c r="C42" s="94">
        <f t="shared" si="12"/>
        <v>57181</v>
      </c>
      <c r="D42" s="94">
        <f t="shared" si="12"/>
        <v>58328</v>
      </c>
      <c r="E42" s="94">
        <f t="shared" si="12"/>
        <v>57181</v>
      </c>
      <c r="F42" s="94">
        <f t="shared" si="12"/>
        <v>57181</v>
      </c>
      <c r="G42" s="94">
        <f t="shared" si="12"/>
        <v>58328</v>
      </c>
      <c r="H42" s="94">
        <f t="shared" si="12"/>
        <v>68273</v>
      </c>
      <c r="I42" s="94">
        <f t="shared" si="12"/>
        <v>68273</v>
      </c>
      <c r="J42" s="94">
        <f t="shared" si="12"/>
        <v>68273</v>
      </c>
      <c r="K42" s="94">
        <f t="shared" si="12"/>
        <v>68273</v>
      </c>
      <c r="L42" s="94">
        <f t="shared" si="12"/>
        <v>68273</v>
      </c>
      <c r="M42" s="94">
        <f t="shared" si="12"/>
        <v>69038</v>
      </c>
      <c r="N42" s="94">
        <f t="shared" si="12"/>
        <v>70186</v>
      </c>
      <c r="O42" s="94">
        <f t="shared" si="12"/>
        <v>70186</v>
      </c>
      <c r="P42" s="94">
        <f t="shared" si="12"/>
        <v>69038</v>
      </c>
      <c r="Q42" s="94">
        <f t="shared" si="12"/>
        <v>68273</v>
      </c>
      <c r="R42" s="94">
        <f t="shared" si="12"/>
        <v>58328</v>
      </c>
      <c r="S42" s="94">
        <f t="shared" si="12"/>
        <v>56033</v>
      </c>
      <c r="T42" s="94">
        <f t="shared" si="12"/>
        <v>56033</v>
      </c>
      <c r="U42" s="94">
        <f t="shared" si="12"/>
        <v>56033</v>
      </c>
      <c r="V42" s="94">
        <f t="shared" si="12"/>
        <v>56033</v>
      </c>
    </row>
    <row r="43" spans="1:22" s="50" customFormat="1" x14ac:dyDescent="0.2">
      <c r="A43" s="100"/>
    </row>
    <row r="44" spans="1:22" s="50" customFormat="1" ht="12.75" thickBot="1" x14ac:dyDescent="0.25">
      <c r="A44" s="100"/>
    </row>
    <row r="45" spans="1:22" s="50" customFormat="1" ht="12.75" thickBot="1" x14ac:dyDescent="0.25">
      <c r="A45" s="104" t="s">
        <v>66</v>
      </c>
    </row>
    <row r="46" spans="1:22" x14ac:dyDescent="0.2">
      <c r="A46" s="63" t="s">
        <v>78</v>
      </c>
    </row>
    <row r="47" spans="1:22" ht="9" hidden="1" customHeight="1" x14ac:dyDescent="0.2">
      <c r="A47" s="43" t="s">
        <v>67</v>
      </c>
    </row>
    <row r="48" spans="1:2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113</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topLeftCell="A21" zoomScaleNormal="100" workbookViewId="0">
      <pane xSplit="1" topLeftCell="N1" activePane="topRight" state="frozen"/>
      <selection activeCell="B4" sqref="B4:Z43"/>
      <selection pane="topRight" activeCell="B4" sqref="B4:Z43"/>
    </sheetView>
  </sheetViews>
  <sheetFormatPr defaultColWidth="9" defaultRowHeight="12" x14ac:dyDescent="0.2"/>
  <cols>
    <col min="1" max="1" width="84.5703125" style="48" customWidth="1"/>
    <col min="2" max="16384" width="9" style="48"/>
  </cols>
  <sheetData>
    <row r="1" spans="1:26" s="51" customFormat="1" ht="12" customHeight="1" x14ac:dyDescent="0.2">
      <c r="A1" s="209" t="s">
        <v>82</v>
      </c>
    </row>
    <row r="2" spans="1:26" s="51" customFormat="1" ht="12" customHeight="1" x14ac:dyDescent="0.2">
      <c r="A2" s="209"/>
    </row>
    <row r="3" spans="1:26" s="51" customFormat="1" ht="11.1" customHeight="1" x14ac:dyDescent="0.2">
      <c r="A3" s="177" t="s">
        <v>257</v>
      </c>
    </row>
    <row r="4" spans="1:26" s="52" customFormat="1" ht="32.1" customHeight="1" x14ac:dyDescent="0.2">
      <c r="A4" s="98" t="s">
        <v>64</v>
      </c>
      <c r="B4" s="138">
        <f>'C завтраками| Bed and breakfast'!B4</f>
        <v>45574</v>
      </c>
      <c r="C4" s="138">
        <f>'C завтраками| Bed and breakfast'!C4</f>
        <v>45578</v>
      </c>
      <c r="D4" s="138">
        <f>'C завтраками| Bed and breakfast'!D4</f>
        <v>45580</v>
      </c>
      <c r="E4" s="138">
        <f>'C завтраками| Bed and breakfast'!E4</f>
        <v>45581</v>
      </c>
      <c r="F4" s="138">
        <f>'C завтраками| Bed and breakfast'!F4</f>
        <v>45582</v>
      </c>
      <c r="G4" s="138">
        <f>'C завтраками| Bed and breakfast'!G4</f>
        <v>45584</v>
      </c>
      <c r="H4" s="138">
        <f>'C завтраками| Bed and breakfast'!H4</f>
        <v>45585</v>
      </c>
      <c r="I4" s="138">
        <f>'C завтраками| Bed and breakfast'!I4</f>
        <v>45591</v>
      </c>
      <c r="J4" s="138">
        <f>'C завтраками| Bed and breakfast'!J4</f>
        <v>45592</v>
      </c>
      <c r="K4" s="138">
        <f>'C завтраками| Bed and breakfast'!K4</f>
        <v>45593</v>
      </c>
      <c r="L4" s="138">
        <f>'C завтраками| Bed and breakfast'!L4</f>
        <v>45595</v>
      </c>
      <c r="M4" s="138">
        <f>'C завтраками| Bed and breakfast'!M4</f>
        <v>45598</v>
      </c>
      <c r="N4" s="138">
        <f>'C завтраками| Bed and breakfast'!N4</f>
        <v>45599</v>
      </c>
      <c r="O4" s="138">
        <f>'C завтраками| Bed and breakfast'!O4</f>
        <v>45600</v>
      </c>
      <c r="P4" s="138">
        <f>'C завтраками| Bed and breakfast'!P4</f>
        <v>45601</v>
      </c>
      <c r="Q4" s="138">
        <f>'C завтраками| Bed and breakfast'!Q4</f>
        <v>45603</v>
      </c>
      <c r="R4" s="138">
        <f>'C завтраками| Bed and breakfast'!R4</f>
        <v>45604</v>
      </c>
      <c r="S4" s="138">
        <f>'C завтраками| Bed and breakfast'!S4</f>
        <v>45606</v>
      </c>
      <c r="T4" s="138">
        <f>'C завтраками| Bed and breakfast'!T4</f>
        <v>45607</v>
      </c>
      <c r="U4" s="138">
        <f>'C завтраками| Bed and breakfast'!U4</f>
        <v>45611</v>
      </c>
      <c r="V4" s="138">
        <f>'C завтраками| Bed and breakfast'!V4</f>
        <v>45613</v>
      </c>
      <c r="W4" s="138">
        <f>'C завтраками| Bed and breakfast'!W4</f>
        <v>45618</v>
      </c>
      <c r="X4" s="138">
        <f>'C завтраками| Bed and breakfast'!X4</f>
        <v>45619</v>
      </c>
      <c r="Y4" s="138">
        <f>'C завтраками| Bed and breakfast'!Y4</f>
        <v>45620</v>
      </c>
      <c r="Z4" s="138">
        <f>'C завтраками| Bed and breakfast'!Z4</f>
        <v>45621</v>
      </c>
    </row>
    <row r="5" spans="1:26" s="53" customFormat="1" ht="21.95" customHeight="1" x14ac:dyDescent="0.2">
      <c r="A5" s="98"/>
      <c r="B5" s="138">
        <f>'C завтраками| Bed and breakfast'!B5</f>
        <v>45577</v>
      </c>
      <c r="C5" s="138">
        <f>'C завтраками| Bed and breakfast'!C5</f>
        <v>45579</v>
      </c>
      <c r="D5" s="138">
        <f>'C завтраками| Bed and breakfast'!D5</f>
        <v>45580</v>
      </c>
      <c r="E5" s="138">
        <f>'C завтраками| Bed and breakfast'!E5</f>
        <v>45581</v>
      </c>
      <c r="F5" s="138">
        <f>'C завтраками| Bed and breakfast'!F5</f>
        <v>45583</v>
      </c>
      <c r="G5" s="138">
        <f>'C завтраками| Bed and breakfast'!G5</f>
        <v>45584</v>
      </c>
      <c r="H5" s="138">
        <f>'C завтраками| Bed and breakfast'!H5</f>
        <v>45590</v>
      </c>
      <c r="I5" s="138">
        <f>'C завтраками| Bed and breakfast'!I5</f>
        <v>45591</v>
      </c>
      <c r="J5" s="138">
        <f>'C завтраками| Bed and breakfast'!J5</f>
        <v>45592</v>
      </c>
      <c r="K5" s="138">
        <f>'C завтраками| Bed and breakfast'!K5</f>
        <v>45594</v>
      </c>
      <c r="L5" s="138">
        <f>'C завтраками| Bed and breakfast'!L5</f>
        <v>45597</v>
      </c>
      <c r="M5" s="138">
        <f>'C завтраками| Bed and breakfast'!M5</f>
        <v>45598</v>
      </c>
      <c r="N5" s="138">
        <f>'C завтраками| Bed and breakfast'!N5</f>
        <v>45599</v>
      </c>
      <c r="O5" s="138">
        <f>'C завтраками| Bed and breakfast'!O5</f>
        <v>45600</v>
      </c>
      <c r="P5" s="138">
        <f>'C завтраками| Bed and breakfast'!P5</f>
        <v>45602</v>
      </c>
      <c r="Q5" s="138">
        <f>'C завтраками| Bed and breakfast'!Q5</f>
        <v>45603</v>
      </c>
      <c r="R5" s="138">
        <f>'C завтраками| Bed and breakfast'!R5</f>
        <v>45605</v>
      </c>
      <c r="S5" s="138">
        <f>'C завтраками| Bed and breakfast'!S5</f>
        <v>45606</v>
      </c>
      <c r="T5" s="138">
        <f>'C завтраками| Bed and breakfast'!T5</f>
        <v>45610</v>
      </c>
      <c r="U5" s="138">
        <f>'C завтраками| Bed and breakfast'!U5</f>
        <v>45612</v>
      </c>
      <c r="V5" s="138">
        <f>'C завтраками| Bed and breakfast'!V5</f>
        <v>45617</v>
      </c>
      <c r="W5" s="138">
        <f>'C завтраками| Bed and breakfast'!W5</f>
        <v>45618</v>
      </c>
      <c r="X5" s="138">
        <f>'C завтраками| Bed and breakfast'!X5</f>
        <v>45619</v>
      </c>
      <c r="Y5" s="138">
        <f>'C завтраками| Bed and breakfast'!Y5</f>
        <v>45621</v>
      </c>
      <c r="Z5" s="138">
        <f>'C завтраками| Bed and breakfast'!Z5</f>
        <v>45626</v>
      </c>
    </row>
    <row r="6" spans="1:2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row>
    <row r="7" spans="1:26" s="53" customFormat="1" x14ac:dyDescent="0.2">
      <c r="A7" s="88">
        <v>1</v>
      </c>
      <c r="B7" s="42">
        <f>'C завтраками| Bed and breakfast'!B7*0.9</f>
        <v>17640</v>
      </c>
      <c r="C7" s="42">
        <f>'C завтраками| Bed and breakfast'!C7*0.9</f>
        <v>13140</v>
      </c>
      <c r="D7" s="42">
        <f>'C завтраками| Bed and breakfast'!D7*0.9</f>
        <v>13140</v>
      </c>
      <c r="E7" s="42">
        <f>'C завтраками| Bed and breakfast'!E7*0.9</f>
        <v>13140</v>
      </c>
      <c r="F7" s="42">
        <f>'C завтраками| Bed and breakfast'!F7*0.9</f>
        <v>13140</v>
      </c>
      <c r="G7" s="42">
        <f>'C завтраками| Bed and breakfast'!G7*0.9</f>
        <v>17640</v>
      </c>
      <c r="H7" s="42">
        <f>'C завтраками| Bed and breakfast'!H7*0.9</f>
        <v>13140</v>
      </c>
      <c r="I7" s="42">
        <f>'C завтраками| Bed and breakfast'!I7*0.9</f>
        <v>14940</v>
      </c>
      <c r="J7" s="42">
        <f>'C завтраками| Bed and breakfast'!J7*0.9</f>
        <v>14940</v>
      </c>
      <c r="K7" s="42">
        <f>'C завтраками| Bed and breakfast'!K7*0.9</f>
        <v>14940</v>
      </c>
      <c r="L7" s="42">
        <f>'C завтраками| Bed and breakfast'!L7*0.9</f>
        <v>14940</v>
      </c>
      <c r="M7" s="42">
        <f>'C завтраками| Bed and breakfast'!M7*0.9</f>
        <v>16740</v>
      </c>
      <c r="N7" s="42">
        <f>'C завтраками| Bed and breakfast'!N7*0.9</f>
        <v>11250</v>
      </c>
      <c r="O7" s="42">
        <f>'C завтраками| Bed and breakfast'!O7*0.9</f>
        <v>8910</v>
      </c>
      <c r="P7" s="42">
        <f>'C завтраками| Bed and breakfast'!P7*0.9</f>
        <v>9540</v>
      </c>
      <c r="Q7" s="42">
        <f>'C завтраками| Bed and breakfast'!Q7*0.9</f>
        <v>8910</v>
      </c>
      <c r="R7" s="42">
        <f>'C завтраками| Bed and breakfast'!R7*0.9</f>
        <v>9540</v>
      </c>
      <c r="S7" s="42">
        <f>'C завтраками| Bed and breakfast'!S7*0.9</f>
        <v>8280</v>
      </c>
      <c r="T7" s="42">
        <f>'C завтраками| Bed and breakfast'!T7*0.9</f>
        <v>7650</v>
      </c>
      <c r="U7" s="42">
        <f>'C завтраками| Bed and breakfast'!U7*0.9</f>
        <v>8280</v>
      </c>
      <c r="V7" s="42">
        <f>'C завтраками| Bed and breakfast'!V7*0.9</f>
        <v>7650</v>
      </c>
      <c r="W7" s="42">
        <f>'C завтраками| Bed and breakfast'!W7*0.9</f>
        <v>8910</v>
      </c>
      <c r="X7" s="42">
        <f>'C завтраками| Bed and breakfast'!X7*0.9</f>
        <v>8910</v>
      </c>
      <c r="Y7" s="42">
        <f>'C завтраками| Bed and breakfast'!Y7*0.9</f>
        <v>8910</v>
      </c>
      <c r="Z7" s="42">
        <f>'C завтраками| Bed and breakfast'!Z7*0.9</f>
        <v>7650</v>
      </c>
    </row>
    <row r="8" spans="1:26" s="53" customFormat="1" x14ac:dyDescent="0.2">
      <c r="A8" s="88">
        <v>2</v>
      </c>
      <c r="B8" s="42">
        <f>'C завтраками| Bed and breakfast'!B8*0.9</f>
        <v>18990</v>
      </c>
      <c r="C8" s="42">
        <f>'C завтраками| Bed and breakfast'!C8*0.9</f>
        <v>14490</v>
      </c>
      <c r="D8" s="42">
        <f>'C завтраками| Bed and breakfast'!D8*0.9</f>
        <v>14490</v>
      </c>
      <c r="E8" s="42">
        <f>'C завтраками| Bed and breakfast'!E8*0.9</f>
        <v>14490</v>
      </c>
      <c r="F8" s="42">
        <f>'C завтраками| Bed and breakfast'!F8*0.9</f>
        <v>14490</v>
      </c>
      <c r="G8" s="42">
        <f>'C завтраками| Bed and breakfast'!G8*0.9</f>
        <v>18990</v>
      </c>
      <c r="H8" s="42">
        <f>'C завтраками| Bed and breakfast'!H8*0.9</f>
        <v>14490</v>
      </c>
      <c r="I8" s="42">
        <f>'C завтраками| Bed and breakfast'!I8*0.9</f>
        <v>16290</v>
      </c>
      <c r="J8" s="42">
        <f>'C завтраками| Bed and breakfast'!J8*0.9</f>
        <v>16290</v>
      </c>
      <c r="K8" s="42">
        <f>'C завтраками| Bed and breakfast'!K8*0.9</f>
        <v>16290</v>
      </c>
      <c r="L8" s="42">
        <f>'C завтраками| Bed and breakfast'!L8*0.9</f>
        <v>16290</v>
      </c>
      <c r="M8" s="42">
        <f>'C завтраками| Bed and breakfast'!M8*0.9</f>
        <v>18090</v>
      </c>
      <c r="N8" s="42">
        <f>'C завтраками| Bed and breakfast'!N8*0.9</f>
        <v>12600</v>
      </c>
      <c r="O8" s="42">
        <f>'C завтраками| Bed and breakfast'!O8*0.9</f>
        <v>10260</v>
      </c>
      <c r="P8" s="42">
        <f>'C завтраками| Bed and breakfast'!P8*0.9</f>
        <v>10890</v>
      </c>
      <c r="Q8" s="42">
        <f>'C завтраками| Bed and breakfast'!Q8*0.9</f>
        <v>10260</v>
      </c>
      <c r="R8" s="42">
        <f>'C завтраками| Bed and breakfast'!R8*0.9</f>
        <v>10890</v>
      </c>
      <c r="S8" s="42">
        <f>'C завтраками| Bed and breakfast'!S8*0.9</f>
        <v>9630</v>
      </c>
      <c r="T8" s="42">
        <f>'C завтраками| Bed and breakfast'!T8*0.9</f>
        <v>9000</v>
      </c>
      <c r="U8" s="42">
        <f>'C завтраками| Bed and breakfast'!U8*0.9</f>
        <v>9630</v>
      </c>
      <c r="V8" s="42">
        <f>'C завтраками| Bed and breakfast'!V8*0.9</f>
        <v>9000</v>
      </c>
      <c r="W8" s="42">
        <f>'C завтраками| Bed and breakfast'!W8*0.9</f>
        <v>10260</v>
      </c>
      <c r="X8" s="42">
        <f>'C завтраками| Bed and breakfast'!X8*0.9</f>
        <v>10260</v>
      </c>
      <c r="Y8" s="42">
        <f>'C завтраками| Bed and breakfast'!Y8*0.9</f>
        <v>10260</v>
      </c>
      <c r="Z8" s="42">
        <f>'C завтраками| Bed and breakfast'!Z8*0.9</f>
        <v>9000</v>
      </c>
    </row>
    <row r="9" spans="1:2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row>
    <row r="10" spans="1:26" s="53" customFormat="1" x14ac:dyDescent="0.2">
      <c r="A10" s="187">
        <v>1</v>
      </c>
      <c r="B10" s="42">
        <f>'C завтраками| Bed and breakfast'!B10*0.9</f>
        <v>18540</v>
      </c>
      <c r="C10" s="42">
        <f>'C завтраками| Bed and breakfast'!C10*0.9</f>
        <v>14040</v>
      </c>
      <c r="D10" s="42">
        <f>'C завтраками| Bed and breakfast'!D10*0.9</f>
        <v>14040</v>
      </c>
      <c r="E10" s="42">
        <f>'C завтраками| Bed and breakfast'!E10*0.9</f>
        <v>14040</v>
      </c>
      <c r="F10" s="42">
        <f>'C завтраками| Bed and breakfast'!F10*0.9</f>
        <v>14040</v>
      </c>
      <c r="G10" s="42">
        <f>'C завтраками| Bed and breakfast'!G10*0.9</f>
        <v>18540</v>
      </c>
      <c r="H10" s="42">
        <f>'C завтраками| Bed and breakfast'!H10*0.9</f>
        <v>14040</v>
      </c>
      <c r="I10" s="42">
        <f>'C завтраками| Bed and breakfast'!I10*0.9</f>
        <v>15840</v>
      </c>
      <c r="J10" s="42">
        <f>'C завтраками| Bed and breakfast'!J10*0.9</f>
        <v>15840</v>
      </c>
      <c r="K10" s="42">
        <f>'C завтраками| Bed and breakfast'!K10*0.9</f>
        <v>15840</v>
      </c>
      <c r="L10" s="42">
        <f>'C завтраками| Bed and breakfast'!L10*0.9</f>
        <v>15840</v>
      </c>
      <c r="M10" s="42">
        <f>'C завтраками| Bed and breakfast'!M10*0.9</f>
        <v>17640</v>
      </c>
      <c r="N10" s="42">
        <f>'C завтраками| Bed and breakfast'!N10*0.9</f>
        <v>12150</v>
      </c>
      <c r="O10" s="42">
        <f>'C завтраками| Bed and breakfast'!O10*0.9</f>
        <v>9810</v>
      </c>
      <c r="P10" s="42">
        <f>'C завтраками| Bed and breakfast'!P10*0.9</f>
        <v>10440</v>
      </c>
      <c r="Q10" s="42">
        <f>'C завтраками| Bed and breakfast'!Q10*0.9</f>
        <v>9810</v>
      </c>
      <c r="R10" s="42">
        <f>'C завтраками| Bed and breakfast'!R10*0.9</f>
        <v>10440</v>
      </c>
      <c r="S10" s="42">
        <f>'C завтраками| Bed and breakfast'!S10*0.9</f>
        <v>9180</v>
      </c>
      <c r="T10" s="42">
        <f>'C завтраками| Bed and breakfast'!T10*0.9</f>
        <v>8550</v>
      </c>
      <c r="U10" s="42">
        <f>'C завтраками| Bed and breakfast'!U10*0.9</f>
        <v>9180</v>
      </c>
      <c r="V10" s="42">
        <f>'C завтраками| Bed and breakfast'!V10*0.9</f>
        <v>8550</v>
      </c>
      <c r="W10" s="42">
        <f>'C завтраками| Bed and breakfast'!W10*0.9</f>
        <v>9810</v>
      </c>
      <c r="X10" s="42">
        <f>'C завтраками| Bed and breakfast'!X10*0.9</f>
        <v>9810</v>
      </c>
      <c r="Y10" s="42">
        <f>'C завтраками| Bed and breakfast'!Y10*0.9</f>
        <v>9810</v>
      </c>
      <c r="Z10" s="42">
        <f>'C завтраками| Bed and breakfast'!Z10*0.9</f>
        <v>8550</v>
      </c>
    </row>
    <row r="11" spans="1:26" s="53" customFormat="1" x14ac:dyDescent="0.2">
      <c r="A11" s="187">
        <v>2</v>
      </c>
      <c r="B11" s="42">
        <f>'C завтраками| Bed and breakfast'!B11*0.9</f>
        <v>19890</v>
      </c>
      <c r="C11" s="42">
        <f>'C завтраками| Bed and breakfast'!C11*0.9</f>
        <v>15390</v>
      </c>
      <c r="D11" s="42">
        <f>'C завтраками| Bed and breakfast'!D11*0.9</f>
        <v>15390</v>
      </c>
      <c r="E11" s="42">
        <f>'C завтраками| Bed and breakfast'!E11*0.9</f>
        <v>15390</v>
      </c>
      <c r="F11" s="42">
        <f>'C завтраками| Bed and breakfast'!F11*0.9</f>
        <v>15390</v>
      </c>
      <c r="G11" s="42">
        <f>'C завтраками| Bed and breakfast'!G11*0.9</f>
        <v>19890</v>
      </c>
      <c r="H11" s="42">
        <f>'C завтраками| Bed and breakfast'!H11*0.9</f>
        <v>15390</v>
      </c>
      <c r="I11" s="42">
        <f>'C завтраками| Bed and breakfast'!I11*0.9</f>
        <v>17190</v>
      </c>
      <c r="J11" s="42">
        <f>'C завтраками| Bed and breakfast'!J11*0.9</f>
        <v>17190</v>
      </c>
      <c r="K11" s="42">
        <f>'C завтраками| Bed and breakfast'!K11*0.9</f>
        <v>17190</v>
      </c>
      <c r="L11" s="42">
        <f>'C завтраками| Bed and breakfast'!L11*0.9</f>
        <v>17190</v>
      </c>
      <c r="M11" s="42">
        <f>'C завтраками| Bed and breakfast'!M11*0.9</f>
        <v>18990</v>
      </c>
      <c r="N11" s="42">
        <f>'C завтраками| Bed and breakfast'!N11*0.9</f>
        <v>13500</v>
      </c>
      <c r="O11" s="42">
        <f>'C завтраками| Bed and breakfast'!O11*0.9</f>
        <v>11160</v>
      </c>
      <c r="P11" s="42">
        <f>'C завтраками| Bed and breakfast'!P11*0.9</f>
        <v>11790</v>
      </c>
      <c r="Q11" s="42">
        <f>'C завтраками| Bed and breakfast'!Q11*0.9</f>
        <v>11160</v>
      </c>
      <c r="R11" s="42">
        <f>'C завтраками| Bed and breakfast'!R11*0.9</f>
        <v>11790</v>
      </c>
      <c r="S11" s="42">
        <f>'C завтраками| Bed and breakfast'!S11*0.9</f>
        <v>10530</v>
      </c>
      <c r="T11" s="42">
        <f>'C завтраками| Bed and breakfast'!T11*0.9</f>
        <v>9900</v>
      </c>
      <c r="U11" s="42">
        <f>'C завтраками| Bed and breakfast'!U11*0.9</f>
        <v>10530</v>
      </c>
      <c r="V11" s="42">
        <f>'C завтраками| Bed and breakfast'!V11*0.9</f>
        <v>9900</v>
      </c>
      <c r="W11" s="42">
        <f>'C завтраками| Bed and breakfast'!W11*0.9</f>
        <v>11160</v>
      </c>
      <c r="X11" s="42">
        <f>'C завтраками| Bed and breakfast'!X11*0.9</f>
        <v>11160</v>
      </c>
      <c r="Y11" s="42">
        <f>'C завтраками| Bed and breakfast'!Y11*0.9</f>
        <v>11160</v>
      </c>
      <c r="Z11" s="42">
        <f>'C завтраками| Bed and breakfast'!Z11*0.9</f>
        <v>9900</v>
      </c>
    </row>
    <row r="12" spans="1:2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s="53" customFormat="1" x14ac:dyDescent="0.2">
      <c r="A13" s="88">
        <f>A7</f>
        <v>1</v>
      </c>
      <c r="B13" s="42">
        <f>'C завтраками| Bed and breakfast'!B13*0.9</f>
        <v>19440</v>
      </c>
      <c r="C13" s="42">
        <f>'C завтраками| Bed and breakfast'!C13*0.9</f>
        <v>14940</v>
      </c>
      <c r="D13" s="42">
        <f>'C завтраками| Bed and breakfast'!D13*0.9</f>
        <v>14940</v>
      </c>
      <c r="E13" s="42">
        <f>'C завтраками| Bed and breakfast'!E13*0.9</f>
        <v>14940</v>
      </c>
      <c r="F13" s="42">
        <f>'C завтраками| Bed and breakfast'!F13*0.9</f>
        <v>14940</v>
      </c>
      <c r="G13" s="42">
        <f>'C завтраками| Bed and breakfast'!G13*0.9</f>
        <v>19440</v>
      </c>
      <c r="H13" s="42">
        <f>'C завтраками| Bed and breakfast'!H13*0.9</f>
        <v>14940</v>
      </c>
      <c r="I13" s="42">
        <f>'C завтраками| Bed and breakfast'!I13*0.9</f>
        <v>16740</v>
      </c>
      <c r="J13" s="42">
        <f>'C завтраками| Bed and breakfast'!J13*0.9</f>
        <v>16740</v>
      </c>
      <c r="K13" s="42">
        <f>'C завтраками| Bed and breakfast'!K13*0.9</f>
        <v>16740</v>
      </c>
      <c r="L13" s="42">
        <f>'C завтраками| Bed and breakfast'!L13*0.9</f>
        <v>16740</v>
      </c>
      <c r="M13" s="42">
        <f>'C завтраками| Bed and breakfast'!M13*0.9</f>
        <v>18540</v>
      </c>
      <c r="N13" s="42">
        <f>'C завтраками| Bed and breakfast'!N13*0.9</f>
        <v>13050</v>
      </c>
      <c r="O13" s="42">
        <f>'C завтраками| Bed and breakfast'!O13*0.9</f>
        <v>10710</v>
      </c>
      <c r="P13" s="42">
        <f>'C завтраками| Bed and breakfast'!P13*0.9</f>
        <v>11340</v>
      </c>
      <c r="Q13" s="42">
        <f>'C завтраками| Bed and breakfast'!Q13*0.9</f>
        <v>10710</v>
      </c>
      <c r="R13" s="42">
        <f>'C завтраками| Bed and breakfast'!R13*0.9</f>
        <v>11340</v>
      </c>
      <c r="S13" s="42">
        <f>'C завтраками| Bed and breakfast'!S13*0.9</f>
        <v>10080</v>
      </c>
      <c r="T13" s="42">
        <f>'C завтраками| Bed and breakfast'!T13*0.9</f>
        <v>9450</v>
      </c>
      <c r="U13" s="42">
        <f>'C завтраками| Bed and breakfast'!U13*0.9</f>
        <v>10080</v>
      </c>
      <c r="V13" s="42">
        <f>'C завтраками| Bed and breakfast'!V13*0.9</f>
        <v>9450</v>
      </c>
      <c r="W13" s="42">
        <f>'C завтраками| Bed and breakfast'!W13*0.9</f>
        <v>10710</v>
      </c>
      <c r="X13" s="42">
        <f>'C завтраками| Bed and breakfast'!X13*0.9</f>
        <v>10710</v>
      </c>
      <c r="Y13" s="42">
        <f>'C завтраками| Bed and breakfast'!Y13*0.9</f>
        <v>10710</v>
      </c>
      <c r="Z13" s="42">
        <f>'C завтраками| Bed and breakfast'!Z13*0.9</f>
        <v>9450</v>
      </c>
    </row>
    <row r="14" spans="1:26" s="53" customFormat="1" x14ac:dyDescent="0.2">
      <c r="A14" s="88">
        <f>A8</f>
        <v>2</v>
      </c>
      <c r="B14" s="42">
        <f>'C завтраками| Bed and breakfast'!B14*0.9</f>
        <v>20790</v>
      </c>
      <c r="C14" s="42">
        <f>'C завтраками| Bed and breakfast'!C14*0.9</f>
        <v>16290</v>
      </c>
      <c r="D14" s="42">
        <f>'C завтраками| Bed and breakfast'!D14*0.9</f>
        <v>16290</v>
      </c>
      <c r="E14" s="42">
        <f>'C завтраками| Bed and breakfast'!E14*0.9</f>
        <v>16290</v>
      </c>
      <c r="F14" s="42">
        <f>'C завтраками| Bed and breakfast'!F14*0.9</f>
        <v>16290</v>
      </c>
      <c r="G14" s="42">
        <f>'C завтраками| Bed and breakfast'!G14*0.9</f>
        <v>20790</v>
      </c>
      <c r="H14" s="42">
        <f>'C завтраками| Bed and breakfast'!H14*0.9</f>
        <v>16290</v>
      </c>
      <c r="I14" s="42">
        <f>'C завтраками| Bed and breakfast'!I14*0.9</f>
        <v>18090</v>
      </c>
      <c r="J14" s="42">
        <f>'C завтраками| Bed and breakfast'!J14*0.9</f>
        <v>18090</v>
      </c>
      <c r="K14" s="42">
        <f>'C завтраками| Bed and breakfast'!K14*0.9</f>
        <v>18090</v>
      </c>
      <c r="L14" s="42">
        <f>'C завтраками| Bed and breakfast'!L14*0.9</f>
        <v>18090</v>
      </c>
      <c r="M14" s="42">
        <f>'C завтраками| Bed and breakfast'!M14*0.9</f>
        <v>19890</v>
      </c>
      <c r="N14" s="42">
        <f>'C завтраками| Bed and breakfast'!N14*0.9</f>
        <v>14400</v>
      </c>
      <c r="O14" s="42">
        <f>'C завтраками| Bed and breakfast'!O14*0.9</f>
        <v>12060</v>
      </c>
      <c r="P14" s="42">
        <f>'C завтраками| Bed and breakfast'!P14*0.9</f>
        <v>12690</v>
      </c>
      <c r="Q14" s="42">
        <f>'C завтраками| Bed and breakfast'!Q14*0.9</f>
        <v>12060</v>
      </c>
      <c r="R14" s="42">
        <f>'C завтраками| Bed and breakfast'!R14*0.9</f>
        <v>12690</v>
      </c>
      <c r="S14" s="42">
        <f>'C завтраками| Bed and breakfast'!S14*0.9</f>
        <v>11430</v>
      </c>
      <c r="T14" s="42">
        <f>'C завтраками| Bed and breakfast'!T14*0.9</f>
        <v>10800</v>
      </c>
      <c r="U14" s="42">
        <f>'C завтраками| Bed and breakfast'!U14*0.9</f>
        <v>11430</v>
      </c>
      <c r="V14" s="42">
        <f>'C завтраками| Bed and breakfast'!V14*0.9</f>
        <v>10800</v>
      </c>
      <c r="W14" s="42">
        <f>'C завтраками| Bed and breakfast'!W14*0.9</f>
        <v>12060</v>
      </c>
      <c r="X14" s="42">
        <f>'C завтраками| Bed and breakfast'!X14*0.9</f>
        <v>12060</v>
      </c>
      <c r="Y14" s="42">
        <f>'C завтраками| Bed and breakfast'!Y14*0.9</f>
        <v>12060</v>
      </c>
      <c r="Z14" s="42">
        <f>'C завтраками| Bed and breakfast'!Z14*0.9</f>
        <v>10800</v>
      </c>
    </row>
    <row r="15" spans="1:2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s="53" customFormat="1" x14ac:dyDescent="0.2">
      <c r="A16" s="88">
        <f>A7</f>
        <v>1</v>
      </c>
      <c r="B16" s="42">
        <f>'C завтраками| Bed and breakfast'!B16*0.9</f>
        <v>20790</v>
      </c>
      <c r="C16" s="42">
        <f>'C завтраками| Bed and breakfast'!C16*0.9</f>
        <v>16290</v>
      </c>
      <c r="D16" s="42">
        <f>'C завтраками| Bed and breakfast'!D16*0.9</f>
        <v>16290</v>
      </c>
      <c r="E16" s="42">
        <f>'C завтраками| Bed and breakfast'!E16*0.9</f>
        <v>16290</v>
      </c>
      <c r="F16" s="42">
        <f>'C завтраками| Bed and breakfast'!F16*0.9</f>
        <v>16290</v>
      </c>
      <c r="G16" s="42">
        <f>'C завтраками| Bed and breakfast'!G16*0.9</f>
        <v>20790</v>
      </c>
      <c r="H16" s="42">
        <f>'C завтраками| Bed and breakfast'!H16*0.9</f>
        <v>16290</v>
      </c>
      <c r="I16" s="42">
        <f>'C завтраками| Bed and breakfast'!I16*0.9</f>
        <v>18090</v>
      </c>
      <c r="J16" s="42">
        <f>'C завтраками| Bed and breakfast'!J16*0.9</f>
        <v>18090</v>
      </c>
      <c r="K16" s="42">
        <f>'C завтраками| Bed and breakfast'!K16*0.9</f>
        <v>18090</v>
      </c>
      <c r="L16" s="42">
        <f>'C завтраками| Bed and breakfast'!L16*0.9</f>
        <v>18090</v>
      </c>
      <c r="M16" s="42">
        <f>'C завтраками| Bed and breakfast'!M16*0.9</f>
        <v>19890</v>
      </c>
      <c r="N16" s="42">
        <f>'C завтраками| Bed and breakfast'!N16*0.9</f>
        <v>14400</v>
      </c>
      <c r="O16" s="42">
        <f>'C завтраками| Bed and breakfast'!O16*0.9</f>
        <v>12060</v>
      </c>
      <c r="P16" s="42">
        <f>'C завтраками| Bed and breakfast'!P16*0.9</f>
        <v>12690</v>
      </c>
      <c r="Q16" s="42">
        <f>'C завтраками| Bed and breakfast'!Q16*0.9</f>
        <v>12060</v>
      </c>
      <c r="R16" s="42">
        <f>'C завтраками| Bed and breakfast'!R16*0.9</f>
        <v>12690</v>
      </c>
      <c r="S16" s="42">
        <f>'C завтраками| Bed and breakfast'!S16*0.9</f>
        <v>11430</v>
      </c>
      <c r="T16" s="42">
        <f>'C завтраками| Bed and breakfast'!T16*0.9</f>
        <v>10800</v>
      </c>
      <c r="U16" s="42">
        <f>'C завтраками| Bed and breakfast'!U16*0.9</f>
        <v>11430</v>
      </c>
      <c r="V16" s="42">
        <f>'C завтраками| Bed and breakfast'!V16*0.9</f>
        <v>10800</v>
      </c>
      <c r="W16" s="42">
        <f>'C завтраками| Bed and breakfast'!W16*0.9</f>
        <v>12060</v>
      </c>
      <c r="X16" s="42">
        <f>'C завтраками| Bed and breakfast'!X16*0.9</f>
        <v>12060</v>
      </c>
      <c r="Y16" s="42">
        <f>'C завтраками| Bed and breakfast'!Y16*0.9</f>
        <v>12060</v>
      </c>
      <c r="Z16" s="42">
        <f>'C завтраками| Bed and breakfast'!Z16*0.9</f>
        <v>10800</v>
      </c>
    </row>
    <row r="17" spans="1:26" s="53" customFormat="1" x14ac:dyDescent="0.2">
      <c r="A17" s="88">
        <f>A8</f>
        <v>2</v>
      </c>
      <c r="B17" s="42">
        <f>'C завтраками| Bed and breakfast'!B17*0.9</f>
        <v>22140</v>
      </c>
      <c r="C17" s="42">
        <f>'C завтраками| Bed and breakfast'!C17*0.9</f>
        <v>17640</v>
      </c>
      <c r="D17" s="42">
        <f>'C завтраками| Bed and breakfast'!D17*0.9</f>
        <v>17640</v>
      </c>
      <c r="E17" s="42">
        <f>'C завтраками| Bed and breakfast'!E17*0.9</f>
        <v>17640</v>
      </c>
      <c r="F17" s="42">
        <f>'C завтраками| Bed and breakfast'!F17*0.9</f>
        <v>17640</v>
      </c>
      <c r="G17" s="42">
        <f>'C завтраками| Bed and breakfast'!G17*0.9</f>
        <v>22140</v>
      </c>
      <c r="H17" s="42">
        <f>'C завтраками| Bed and breakfast'!H17*0.9</f>
        <v>17640</v>
      </c>
      <c r="I17" s="42">
        <f>'C завтраками| Bed and breakfast'!I17*0.9</f>
        <v>19440</v>
      </c>
      <c r="J17" s="42">
        <f>'C завтраками| Bed and breakfast'!J17*0.9</f>
        <v>19440</v>
      </c>
      <c r="K17" s="42">
        <f>'C завтраками| Bed and breakfast'!K17*0.9</f>
        <v>19440</v>
      </c>
      <c r="L17" s="42">
        <f>'C завтраками| Bed and breakfast'!L17*0.9</f>
        <v>19440</v>
      </c>
      <c r="M17" s="42">
        <f>'C завтраками| Bed and breakfast'!M17*0.9</f>
        <v>21240</v>
      </c>
      <c r="N17" s="42">
        <f>'C завтраками| Bed and breakfast'!N17*0.9</f>
        <v>15750</v>
      </c>
      <c r="O17" s="42">
        <f>'C завтраками| Bed and breakfast'!O17*0.9</f>
        <v>13410</v>
      </c>
      <c r="P17" s="42">
        <f>'C завтраками| Bed and breakfast'!P17*0.9</f>
        <v>14040</v>
      </c>
      <c r="Q17" s="42">
        <f>'C завтраками| Bed and breakfast'!Q17*0.9</f>
        <v>13410</v>
      </c>
      <c r="R17" s="42">
        <f>'C завтраками| Bed and breakfast'!R17*0.9</f>
        <v>14040</v>
      </c>
      <c r="S17" s="42">
        <f>'C завтраками| Bed and breakfast'!S17*0.9</f>
        <v>12780</v>
      </c>
      <c r="T17" s="42">
        <f>'C завтраками| Bed and breakfast'!T17*0.9</f>
        <v>12150</v>
      </c>
      <c r="U17" s="42">
        <f>'C завтраками| Bed and breakfast'!U17*0.9</f>
        <v>12780</v>
      </c>
      <c r="V17" s="42">
        <f>'C завтраками| Bed and breakfast'!V17*0.9</f>
        <v>12150</v>
      </c>
      <c r="W17" s="42">
        <f>'C завтраками| Bed and breakfast'!W17*0.9</f>
        <v>13410</v>
      </c>
      <c r="X17" s="42">
        <f>'C завтраками| Bed and breakfast'!X17*0.9</f>
        <v>13410</v>
      </c>
      <c r="Y17" s="42">
        <f>'C завтраками| Bed and breakfast'!Y17*0.9</f>
        <v>13410</v>
      </c>
      <c r="Z17" s="42">
        <f>'C завтраками| Bed and breakfast'!Z17*0.9</f>
        <v>12150</v>
      </c>
    </row>
    <row r="18" spans="1:2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s="53" customFormat="1" x14ac:dyDescent="0.2">
      <c r="A19" s="88">
        <f>A7</f>
        <v>1</v>
      </c>
      <c r="B19" s="42">
        <f>'C завтраками| Bed and breakfast'!B19*0.9</f>
        <v>35640</v>
      </c>
      <c r="C19" s="42">
        <f>'C завтраками| Bed and breakfast'!C19*0.9</f>
        <v>31140</v>
      </c>
      <c r="D19" s="42">
        <f>'C завтраками| Bed and breakfast'!D19*0.9</f>
        <v>31140</v>
      </c>
      <c r="E19" s="42">
        <f>'C завтраками| Bed and breakfast'!E19*0.9</f>
        <v>31140</v>
      </c>
      <c r="F19" s="42">
        <f>'C завтраками| Bed and breakfast'!F19*0.9</f>
        <v>31140</v>
      </c>
      <c r="G19" s="42">
        <f>'C завтраками| Bed and breakfast'!G19*0.9</f>
        <v>35640</v>
      </c>
      <c r="H19" s="42">
        <f>'C завтраками| Bed and breakfast'!H19*0.9</f>
        <v>31140</v>
      </c>
      <c r="I19" s="42">
        <f>'C завтраками| Bed and breakfast'!I19*0.9</f>
        <v>32940</v>
      </c>
      <c r="J19" s="42">
        <f>'C завтраками| Bed and breakfast'!J19*0.9</f>
        <v>32940</v>
      </c>
      <c r="K19" s="42">
        <f>'C завтраками| Bed and breakfast'!K19*0.9</f>
        <v>32940</v>
      </c>
      <c r="L19" s="42">
        <f>'C завтраками| Bed and breakfast'!L19*0.9</f>
        <v>32940</v>
      </c>
      <c r="M19" s="42">
        <f>'C завтраками| Bed and breakfast'!M19*0.9</f>
        <v>34740</v>
      </c>
      <c r="N19" s="42">
        <f>'C завтраками| Bed and breakfast'!N19*0.9</f>
        <v>29250</v>
      </c>
      <c r="O19" s="42">
        <f>'C завтраками| Bed and breakfast'!O19*0.9</f>
        <v>26910</v>
      </c>
      <c r="P19" s="42">
        <f>'C завтраками| Bed and breakfast'!P19*0.9</f>
        <v>27540</v>
      </c>
      <c r="Q19" s="42">
        <f>'C завтраками| Bed and breakfast'!Q19*0.9</f>
        <v>26910</v>
      </c>
      <c r="R19" s="42">
        <f>'C завтраками| Bed and breakfast'!R19*0.9</f>
        <v>27540</v>
      </c>
      <c r="S19" s="42">
        <f>'C завтраками| Bed and breakfast'!S19*0.9</f>
        <v>26280</v>
      </c>
      <c r="T19" s="42">
        <f>'C завтраками| Bed and breakfast'!T19*0.9</f>
        <v>25650</v>
      </c>
      <c r="U19" s="42">
        <f>'C завтраками| Bed and breakfast'!U19*0.9</f>
        <v>26280</v>
      </c>
      <c r="V19" s="42">
        <f>'C завтраками| Bed and breakfast'!V19*0.9</f>
        <v>25650</v>
      </c>
      <c r="W19" s="42">
        <f>'C завтраками| Bed and breakfast'!W19*0.9</f>
        <v>26910</v>
      </c>
      <c r="X19" s="42">
        <f>'C завтраками| Bed and breakfast'!X19*0.9</f>
        <v>26910</v>
      </c>
      <c r="Y19" s="42">
        <f>'C завтраками| Bed and breakfast'!Y19*0.9</f>
        <v>26910</v>
      </c>
      <c r="Z19" s="42">
        <f>'C завтраками| Bed and breakfast'!Z19*0.9</f>
        <v>25650</v>
      </c>
    </row>
    <row r="20" spans="1:26" s="53" customFormat="1" x14ac:dyDescent="0.2">
      <c r="A20" s="88">
        <f>A8</f>
        <v>2</v>
      </c>
      <c r="B20" s="42">
        <f>'C завтраками| Bed and breakfast'!B20*0.9</f>
        <v>36990</v>
      </c>
      <c r="C20" s="42">
        <f>'C завтраками| Bed and breakfast'!C20*0.9</f>
        <v>32490</v>
      </c>
      <c r="D20" s="42">
        <f>'C завтраками| Bed and breakfast'!D20*0.9</f>
        <v>32490</v>
      </c>
      <c r="E20" s="42">
        <f>'C завтраками| Bed and breakfast'!E20*0.9</f>
        <v>32490</v>
      </c>
      <c r="F20" s="42">
        <f>'C завтраками| Bed and breakfast'!F20*0.9</f>
        <v>32490</v>
      </c>
      <c r="G20" s="42">
        <f>'C завтраками| Bed and breakfast'!G20*0.9</f>
        <v>36990</v>
      </c>
      <c r="H20" s="42">
        <f>'C завтраками| Bed and breakfast'!H20*0.9</f>
        <v>32490</v>
      </c>
      <c r="I20" s="42">
        <f>'C завтраками| Bed and breakfast'!I20*0.9</f>
        <v>34290</v>
      </c>
      <c r="J20" s="42">
        <f>'C завтраками| Bed and breakfast'!J20*0.9</f>
        <v>34290</v>
      </c>
      <c r="K20" s="42">
        <f>'C завтраками| Bed and breakfast'!K20*0.9</f>
        <v>34290</v>
      </c>
      <c r="L20" s="42">
        <f>'C завтраками| Bed and breakfast'!L20*0.9</f>
        <v>34290</v>
      </c>
      <c r="M20" s="42">
        <f>'C завтраками| Bed and breakfast'!M20*0.9</f>
        <v>36090</v>
      </c>
      <c r="N20" s="42">
        <f>'C завтраками| Bed and breakfast'!N20*0.9</f>
        <v>30600</v>
      </c>
      <c r="O20" s="42">
        <f>'C завтраками| Bed and breakfast'!O20*0.9</f>
        <v>28260</v>
      </c>
      <c r="P20" s="42">
        <f>'C завтраками| Bed and breakfast'!P20*0.9</f>
        <v>28890</v>
      </c>
      <c r="Q20" s="42">
        <f>'C завтраками| Bed and breakfast'!Q20*0.9</f>
        <v>28260</v>
      </c>
      <c r="R20" s="42">
        <f>'C завтраками| Bed and breakfast'!R20*0.9</f>
        <v>28890</v>
      </c>
      <c r="S20" s="42">
        <f>'C завтраками| Bed and breakfast'!S20*0.9</f>
        <v>27630</v>
      </c>
      <c r="T20" s="42">
        <f>'C завтраками| Bed and breakfast'!T20*0.9</f>
        <v>27000</v>
      </c>
      <c r="U20" s="42">
        <f>'C завтраками| Bed and breakfast'!U20*0.9</f>
        <v>27630</v>
      </c>
      <c r="V20" s="42">
        <f>'C завтраками| Bed and breakfast'!V20*0.9</f>
        <v>27000</v>
      </c>
      <c r="W20" s="42">
        <f>'C завтраками| Bed and breakfast'!W20*0.9</f>
        <v>28260</v>
      </c>
      <c r="X20" s="42">
        <f>'C завтраками| Bed and breakfast'!X20*0.9</f>
        <v>28260</v>
      </c>
      <c r="Y20" s="42">
        <f>'C завтраками| Bed and breakfast'!Y20*0.9</f>
        <v>28260</v>
      </c>
      <c r="Z20" s="42">
        <f>'C завтраками| Bed and breakfast'!Z20*0.9</f>
        <v>27000</v>
      </c>
    </row>
    <row r="21" spans="1:2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s="53" customFormat="1" x14ac:dyDescent="0.2">
      <c r="A22" s="88" t="s">
        <v>88</v>
      </c>
      <c r="B22" s="42">
        <f>'C завтраками| Bed and breakfast'!B22*0.9</f>
        <v>59490</v>
      </c>
      <c r="C22" s="42">
        <f>'C завтраками| Bed and breakfast'!C22*0.9</f>
        <v>54990</v>
      </c>
      <c r="D22" s="42">
        <f>'C завтраками| Bed and breakfast'!D22*0.9</f>
        <v>54990</v>
      </c>
      <c r="E22" s="42">
        <f>'C завтраками| Bed and breakfast'!E22*0.9</f>
        <v>54990</v>
      </c>
      <c r="F22" s="42">
        <f>'C завтраками| Bed and breakfast'!F22*0.9</f>
        <v>54990</v>
      </c>
      <c r="G22" s="42">
        <f>'C завтраками| Bed and breakfast'!G22*0.9</f>
        <v>59490</v>
      </c>
      <c r="H22" s="42">
        <f>'C завтраками| Bed and breakfast'!H22*0.9</f>
        <v>54990</v>
      </c>
      <c r="I22" s="42">
        <f>'C завтраками| Bed and breakfast'!I22*0.9</f>
        <v>56790</v>
      </c>
      <c r="J22" s="42">
        <f>'C завтраками| Bed and breakfast'!J22*0.9</f>
        <v>56790</v>
      </c>
      <c r="K22" s="42">
        <f>'C завтраками| Bed and breakfast'!K22*0.9</f>
        <v>56790</v>
      </c>
      <c r="L22" s="42">
        <f>'C завтраками| Bed and breakfast'!L22*0.9</f>
        <v>56790</v>
      </c>
      <c r="M22" s="42">
        <f>'C завтраками| Bed and breakfast'!M22*0.9</f>
        <v>58590</v>
      </c>
      <c r="N22" s="42">
        <f>'C завтраками| Bed and breakfast'!N22*0.9</f>
        <v>53100</v>
      </c>
      <c r="O22" s="42">
        <f>'C завтраками| Bed and breakfast'!O22*0.9</f>
        <v>50760</v>
      </c>
      <c r="P22" s="42">
        <f>'C завтраками| Bed and breakfast'!P22*0.9</f>
        <v>51390</v>
      </c>
      <c r="Q22" s="42">
        <f>'C завтраками| Bed and breakfast'!Q22*0.9</f>
        <v>50760</v>
      </c>
      <c r="R22" s="42">
        <f>'C завтраками| Bed and breakfast'!R22*0.9</f>
        <v>51390</v>
      </c>
      <c r="S22" s="42">
        <f>'C завтраками| Bed and breakfast'!S22*0.9</f>
        <v>50130</v>
      </c>
      <c r="T22" s="42">
        <f>'C завтраками| Bed and breakfast'!T22*0.9</f>
        <v>49500</v>
      </c>
      <c r="U22" s="42">
        <f>'C завтраками| Bed and breakfast'!U22*0.9</f>
        <v>50130</v>
      </c>
      <c r="V22" s="42">
        <f>'C завтраками| Bed and breakfast'!V22*0.9</f>
        <v>49500</v>
      </c>
      <c r="W22" s="42">
        <f>'C завтраками| Bed and breakfast'!W22*0.9</f>
        <v>50760</v>
      </c>
      <c r="X22" s="42">
        <f>'C завтраками| Bed and breakfast'!X22*0.9</f>
        <v>50760</v>
      </c>
      <c r="Y22" s="42">
        <f>'C завтраками| Bed and breakfast'!Y22*0.9</f>
        <v>50760</v>
      </c>
      <c r="Z22" s="42">
        <f>'C завтраками| Bed and breakfast'!Z22*0.9</f>
        <v>49500</v>
      </c>
    </row>
    <row r="23" spans="1:2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8" customHeight="1" x14ac:dyDescent="0.2">
      <c r="A24" s="111" t="s">
        <v>100</v>
      </c>
      <c r="B24" s="138">
        <f t="shared" ref="B24" si="0">B4</f>
        <v>45574</v>
      </c>
      <c r="C24" s="138">
        <f t="shared" ref="C24:Z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row>
    <row r="25" spans="1:26" ht="20.25" customHeight="1" x14ac:dyDescent="0.2">
      <c r="A25" s="90" t="s">
        <v>64</v>
      </c>
      <c r="B25" s="138">
        <f t="shared" ref="B25" si="2">B5</f>
        <v>45577</v>
      </c>
      <c r="C25" s="138">
        <f t="shared" ref="C25:Z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row>
    <row r="26" spans="1:2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s="50" customFormat="1" x14ac:dyDescent="0.2">
      <c r="A27" s="88">
        <v>1</v>
      </c>
      <c r="B27" s="94">
        <f t="shared" ref="B27" si="4">ROUNDUP(B7*0.9,)</f>
        <v>15876</v>
      </c>
      <c r="C27" s="94">
        <f t="shared" ref="C27:Z27" si="5">ROUNDUP(C7*0.9,)</f>
        <v>11826</v>
      </c>
      <c r="D27" s="94">
        <f t="shared" si="5"/>
        <v>11826</v>
      </c>
      <c r="E27" s="94">
        <f t="shared" si="5"/>
        <v>11826</v>
      </c>
      <c r="F27" s="94">
        <f t="shared" si="5"/>
        <v>11826</v>
      </c>
      <c r="G27" s="94">
        <f t="shared" si="5"/>
        <v>15876</v>
      </c>
      <c r="H27" s="94">
        <f t="shared" si="5"/>
        <v>11826</v>
      </c>
      <c r="I27" s="94">
        <f t="shared" si="5"/>
        <v>13446</v>
      </c>
      <c r="J27" s="94">
        <f t="shared" si="5"/>
        <v>13446</v>
      </c>
      <c r="K27" s="94">
        <f t="shared" si="5"/>
        <v>13446</v>
      </c>
      <c r="L27" s="94">
        <f t="shared" si="5"/>
        <v>13446</v>
      </c>
      <c r="M27" s="94">
        <f t="shared" si="5"/>
        <v>15066</v>
      </c>
      <c r="N27" s="94">
        <f t="shared" si="5"/>
        <v>10125</v>
      </c>
      <c r="O27" s="94">
        <f t="shared" si="5"/>
        <v>8019</v>
      </c>
      <c r="P27" s="94">
        <f t="shared" si="5"/>
        <v>8586</v>
      </c>
      <c r="Q27" s="94">
        <f t="shared" si="5"/>
        <v>8019</v>
      </c>
      <c r="R27" s="94">
        <f t="shared" si="5"/>
        <v>8586</v>
      </c>
      <c r="S27" s="94">
        <f t="shared" si="5"/>
        <v>7452</v>
      </c>
      <c r="T27" s="94">
        <f t="shared" si="5"/>
        <v>6885</v>
      </c>
      <c r="U27" s="94">
        <f t="shared" si="5"/>
        <v>7452</v>
      </c>
      <c r="V27" s="94">
        <f t="shared" si="5"/>
        <v>6885</v>
      </c>
      <c r="W27" s="94">
        <f t="shared" si="5"/>
        <v>8019</v>
      </c>
      <c r="X27" s="94">
        <f t="shared" si="5"/>
        <v>8019</v>
      </c>
      <c r="Y27" s="94">
        <f t="shared" si="5"/>
        <v>8019</v>
      </c>
      <c r="Z27" s="94">
        <f t="shared" si="5"/>
        <v>6885</v>
      </c>
    </row>
    <row r="28" spans="1:26" s="50" customFormat="1" x14ac:dyDescent="0.2">
      <c r="A28" s="88">
        <v>2</v>
      </c>
      <c r="B28" s="94">
        <f t="shared" ref="B28" si="6">ROUNDUP(B8*0.9,)</f>
        <v>17091</v>
      </c>
      <c r="C28" s="94">
        <f t="shared" ref="C28:Z28" si="7">ROUNDUP(C8*0.9,)</f>
        <v>13041</v>
      </c>
      <c r="D28" s="94">
        <f t="shared" si="7"/>
        <v>13041</v>
      </c>
      <c r="E28" s="94">
        <f t="shared" si="7"/>
        <v>13041</v>
      </c>
      <c r="F28" s="94">
        <f t="shared" si="7"/>
        <v>13041</v>
      </c>
      <c r="G28" s="94">
        <f t="shared" si="7"/>
        <v>17091</v>
      </c>
      <c r="H28" s="94">
        <f t="shared" si="7"/>
        <v>13041</v>
      </c>
      <c r="I28" s="94">
        <f t="shared" si="7"/>
        <v>14661</v>
      </c>
      <c r="J28" s="94">
        <f t="shared" si="7"/>
        <v>14661</v>
      </c>
      <c r="K28" s="94">
        <f t="shared" si="7"/>
        <v>14661</v>
      </c>
      <c r="L28" s="94">
        <f t="shared" si="7"/>
        <v>14661</v>
      </c>
      <c r="M28" s="94">
        <f t="shared" si="7"/>
        <v>16281</v>
      </c>
      <c r="N28" s="94">
        <f t="shared" si="7"/>
        <v>11340</v>
      </c>
      <c r="O28" s="94">
        <f t="shared" si="7"/>
        <v>9234</v>
      </c>
      <c r="P28" s="94">
        <f t="shared" si="7"/>
        <v>9801</v>
      </c>
      <c r="Q28" s="94">
        <f t="shared" si="7"/>
        <v>9234</v>
      </c>
      <c r="R28" s="94">
        <f t="shared" si="7"/>
        <v>9801</v>
      </c>
      <c r="S28" s="94">
        <f t="shared" si="7"/>
        <v>8667</v>
      </c>
      <c r="T28" s="94">
        <f t="shared" si="7"/>
        <v>8100</v>
      </c>
      <c r="U28" s="94">
        <f t="shared" si="7"/>
        <v>8667</v>
      </c>
      <c r="V28" s="94">
        <f t="shared" si="7"/>
        <v>8100</v>
      </c>
      <c r="W28" s="94">
        <f t="shared" si="7"/>
        <v>9234</v>
      </c>
      <c r="X28" s="94">
        <f t="shared" si="7"/>
        <v>9234</v>
      </c>
      <c r="Y28" s="94">
        <f t="shared" si="7"/>
        <v>9234</v>
      </c>
      <c r="Z28" s="94">
        <f t="shared" si="7"/>
        <v>8100</v>
      </c>
    </row>
    <row r="29" spans="1:2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s="50" customFormat="1" x14ac:dyDescent="0.2">
      <c r="A30" s="187">
        <v>1</v>
      </c>
      <c r="B30" s="94">
        <f t="shared" ref="B30" si="8">ROUNDUP(B10*0.9,)</f>
        <v>16686</v>
      </c>
      <c r="C30" s="94">
        <f t="shared" ref="C30:Z30" si="9">ROUNDUP(C10*0.9,)</f>
        <v>12636</v>
      </c>
      <c r="D30" s="94">
        <f t="shared" si="9"/>
        <v>12636</v>
      </c>
      <c r="E30" s="94">
        <f t="shared" si="9"/>
        <v>12636</v>
      </c>
      <c r="F30" s="94">
        <f t="shared" si="9"/>
        <v>12636</v>
      </c>
      <c r="G30" s="94">
        <f t="shared" si="9"/>
        <v>16686</v>
      </c>
      <c r="H30" s="94">
        <f t="shared" si="9"/>
        <v>12636</v>
      </c>
      <c r="I30" s="94">
        <f t="shared" si="9"/>
        <v>14256</v>
      </c>
      <c r="J30" s="94">
        <f t="shared" si="9"/>
        <v>14256</v>
      </c>
      <c r="K30" s="94">
        <f t="shared" si="9"/>
        <v>14256</v>
      </c>
      <c r="L30" s="94">
        <f t="shared" si="9"/>
        <v>14256</v>
      </c>
      <c r="M30" s="94">
        <f t="shared" si="9"/>
        <v>15876</v>
      </c>
      <c r="N30" s="94">
        <f t="shared" si="9"/>
        <v>10935</v>
      </c>
      <c r="O30" s="94">
        <f t="shared" si="9"/>
        <v>8829</v>
      </c>
      <c r="P30" s="94">
        <f t="shared" si="9"/>
        <v>9396</v>
      </c>
      <c r="Q30" s="94">
        <f t="shared" si="9"/>
        <v>8829</v>
      </c>
      <c r="R30" s="94">
        <f t="shared" si="9"/>
        <v>9396</v>
      </c>
      <c r="S30" s="94">
        <f t="shared" si="9"/>
        <v>8262</v>
      </c>
      <c r="T30" s="94">
        <f t="shared" si="9"/>
        <v>7695</v>
      </c>
      <c r="U30" s="94">
        <f t="shared" si="9"/>
        <v>8262</v>
      </c>
      <c r="V30" s="94">
        <f t="shared" si="9"/>
        <v>7695</v>
      </c>
      <c r="W30" s="94">
        <f t="shared" si="9"/>
        <v>8829</v>
      </c>
      <c r="X30" s="94">
        <f t="shared" si="9"/>
        <v>8829</v>
      </c>
      <c r="Y30" s="94">
        <f t="shared" si="9"/>
        <v>8829</v>
      </c>
      <c r="Z30" s="94">
        <f t="shared" si="9"/>
        <v>7695</v>
      </c>
    </row>
    <row r="31" spans="1:26" s="50" customFormat="1" x14ac:dyDescent="0.2">
      <c r="A31" s="187">
        <v>2</v>
      </c>
      <c r="B31" s="94">
        <f t="shared" ref="B31" si="10">ROUNDUP(B11*0.9,)</f>
        <v>17901</v>
      </c>
      <c r="C31" s="94">
        <f t="shared" ref="C31:Z31" si="11">ROUNDUP(C11*0.9,)</f>
        <v>13851</v>
      </c>
      <c r="D31" s="94">
        <f t="shared" si="11"/>
        <v>13851</v>
      </c>
      <c r="E31" s="94">
        <f t="shared" si="11"/>
        <v>13851</v>
      </c>
      <c r="F31" s="94">
        <f t="shared" si="11"/>
        <v>13851</v>
      </c>
      <c r="G31" s="94">
        <f t="shared" si="11"/>
        <v>17901</v>
      </c>
      <c r="H31" s="94">
        <f t="shared" si="11"/>
        <v>13851</v>
      </c>
      <c r="I31" s="94">
        <f t="shared" si="11"/>
        <v>15471</v>
      </c>
      <c r="J31" s="94">
        <f t="shared" si="11"/>
        <v>15471</v>
      </c>
      <c r="K31" s="94">
        <f t="shared" si="11"/>
        <v>15471</v>
      </c>
      <c r="L31" s="94">
        <f t="shared" si="11"/>
        <v>15471</v>
      </c>
      <c r="M31" s="94">
        <f t="shared" si="11"/>
        <v>17091</v>
      </c>
      <c r="N31" s="94">
        <f t="shared" si="11"/>
        <v>12150</v>
      </c>
      <c r="O31" s="94">
        <f t="shared" si="11"/>
        <v>10044</v>
      </c>
      <c r="P31" s="94">
        <f t="shared" si="11"/>
        <v>10611</v>
      </c>
      <c r="Q31" s="94">
        <f t="shared" si="11"/>
        <v>10044</v>
      </c>
      <c r="R31" s="94">
        <f t="shared" si="11"/>
        <v>10611</v>
      </c>
      <c r="S31" s="94">
        <f t="shared" si="11"/>
        <v>9477</v>
      </c>
      <c r="T31" s="94">
        <f t="shared" si="11"/>
        <v>8910</v>
      </c>
      <c r="U31" s="94">
        <f t="shared" si="11"/>
        <v>9477</v>
      </c>
      <c r="V31" s="94">
        <f t="shared" si="11"/>
        <v>8910</v>
      </c>
      <c r="W31" s="94">
        <f t="shared" si="11"/>
        <v>10044</v>
      </c>
      <c r="X31" s="94">
        <f t="shared" si="11"/>
        <v>10044</v>
      </c>
      <c r="Y31" s="94">
        <f t="shared" si="11"/>
        <v>10044</v>
      </c>
      <c r="Z31" s="94">
        <f t="shared" si="11"/>
        <v>8910</v>
      </c>
    </row>
    <row r="32" spans="1:2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s="50" customFormat="1" x14ac:dyDescent="0.2">
      <c r="A33" s="88">
        <f>A27</f>
        <v>1</v>
      </c>
      <c r="B33" s="94">
        <f t="shared" ref="B33" si="12">ROUNDUP(B13*0.9,)</f>
        <v>17496</v>
      </c>
      <c r="C33" s="94">
        <f t="shared" ref="C33:Z33" si="13">ROUNDUP(C13*0.9,)</f>
        <v>13446</v>
      </c>
      <c r="D33" s="94">
        <f t="shared" si="13"/>
        <v>13446</v>
      </c>
      <c r="E33" s="94">
        <f t="shared" si="13"/>
        <v>13446</v>
      </c>
      <c r="F33" s="94">
        <f t="shared" si="13"/>
        <v>13446</v>
      </c>
      <c r="G33" s="94">
        <f t="shared" si="13"/>
        <v>17496</v>
      </c>
      <c r="H33" s="94">
        <f t="shared" si="13"/>
        <v>13446</v>
      </c>
      <c r="I33" s="94">
        <f t="shared" si="13"/>
        <v>15066</v>
      </c>
      <c r="J33" s="94">
        <f t="shared" si="13"/>
        <v>15066</v>
      </c>
      <c r="K33" s="94">
        <f t="shared" si="13"/>
        <v>15066</v>
      </c>
      <c r="L33" s="94">
        <f t="shared" si="13"/>
        <v>15066</v>
      </c>
      <c r="M33" s="94">
        <f t="shared" si="13"/>
        <v>16686</v>
      </c>
      <c r="N33" s="94">
        <f t="shared" si="13"/>
        <v>11745</v>
      </c>
      <c r="O33" s="94">
        <f t="shared" si="13"/>
        <v>9639</v>
      </c>
      <c r="P33" s="94">
        <f t="shared" si="13"/>
        <v>10206</v>
      </c>
      <c r="Q33" s="94">
        <f t="shared" si="13"/>
        <v>9639</v>
      </c>
      <c r="R33" s="94">
        <f t="shared" si="13"/>
        <v>10206</v>
      </c>
      <c r="S33" s="94">
        <f t="shared" si="13"/>
        <v>9072</v>
      </c>
      <c r="T33" s="94">
        <f t="shared" si="13"/>
        <v>8505</v>
      </c>
      <c r="U33" s="94">
        <f t="shared" si="13"/>
        <v>9072</v>
      </c>
      <c r="V33" s="94">
        <f t="shared" si="13"/>
        <v>8505</v>
      </c>
      <c r="W33" s="94">
        <f t="shared" si="13"/>
        <v>9639</v>
      </c>
      <c r="X33" s="94">
        <f t="shared" si="13"/>
        <v>9639</v>
      </c>
      <c r="Y33" s="94">
        <f t="shared" si="13"/>
        <v>9639</v>
      </c>
      <c r="Z33" s="94">
        <f t="shared" si="13"/>
        <v>8505</v>
      </c>
    </row>
    <row r="34" spans="1:26" s="50" customFormat="1" x14ac:dyDescent="0.2">
      <c r="A34" s="88">
        <f>A28</f>
        <v>2</v>
      </c>
      <c r="B34" s="94">
        <f t="shared" ref="B34" si="14">ROUNDUP(B14*0.9,)</f>
        <v>18711</v>
      </c>
      <c r="C34" s="94">
        <f t="shared" ref="C34:Z34" si="15">ROUNDUP(C14*0.9,)</f>
        <v>14661</v>
      </c>
      <c r="D34" s="94">
        <f t="shared" si="15"/>
        <v>14661</v>
      </c>
      <c r="E34" s="94">
        <f t="shared" si="15"/>
        <v>14661</v>
      </c>
      <c r="F34" s="94">
        <f t="shared" si="15"/>
        <v>14661</v>
      </c>
      <c r="G34" s="94">
        <f t="shared" si="15"/>
        <v>18711</v>
      </c>
      <c r="H34" s="94">
        <f t="shared" si="15"/>
        <v>14661</v>
      </c>
      <c r="I34" s="94">
        <f t="shared" si="15"/>
        <v>16281</v>
      </c>
      <c r="J34" s="94">
        <f t="shared" si="15"/>
        <v>16281</v>
      </c>
      <c r="K34" s="94">
        <f t="shared" si="15"/>
        <v>16281</v>
      </c>
      <c r="L34" s="94">
        <f t="shared" si="15"/>
        <v>16281</v>
      </c>
      <c r="M34" s="94">
        <f t="shared" si="15"/>
        <v>17901</v>
      </c>
      <c r="N34" s="94">
        <f t="shared" si="15"/>
        <v>12960</v>
      </c>
      <c r="O34" s="94">
        <f t="shared" si="15"/>
        <v>10854</v>
      </c>
      <c r="P34" s="94">
        <f t="shared" si="15"/>
        <v>11421</v>
      </c>
      <c r="Q34" s="94">
        <f t="shared" si="15"/>
        <v>10854</v>
      </c>
      <c r="R34" s="94">
        <f t="shared" si="15"/>
        <v>11421</v>
      </c>
      <c r="S34" s="94">
        <f t="shared" si="15"/>
        <v>10287</v>
      </c>
      <c r="T34" s="94">
        <f t="shared" si="15"/>
        <v>9720</v>
      </c>
      <c r="U34" s="94">
        <f t="shared" si="15"/>
        <v>10287</v>
      </c>
      <c r="V34" s="94">
        <f t="shared" si="15"/>
        <v>9720</v>
      </c>
      <c r="W34" s="94">
        <f t="shared" si="15"/>
        <v>10854</v>
      </c>
      <c r="X34" s="94">
        <f t="shared" si="15"/>
        <v>10854</v>
      </c>
      <c r="Y34" s="94">
        <f t="shared" si="15"/>
        <v>10854</v>
      </c>
      <c r="Z34" s="94">
        <f t="shared" si="15"/>
        <v>9720</v>
      </c>
    </row>
    <row r="35" spans="1:2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s="50" customFormat="1" x14ac:dyDescent="0.2">
      <c r="A36" s="88">
        <f>A27</f>
        <v>1</v>
      </c>
      <c r="B36" s="94">
        <f t="shared" ref="B36" si="16">ROUNDUP(B16*0.9,)</f>
        <v>18711</v>
      </c>
      <c r="C36" s="94">
        <f t="shared" ref="C36:Z36" si="17">ROUNDUP(C16*0.9,)</f>
        <v>14661</v>
      </c>
      <c r="D36" s="94">
        <f t="shared" si="17"/>
        <v>14661</v>
      </c>
      <c r="E36" s="94">
        <f t="shared" si="17"/>
        <v>14661</v>
      </c>
      <c r="F36" s="94">
        <f t="shared" si="17"/>
        <v>14661</v>
      </c>
      <c r="G36" s="94">
        <f t="shared" si="17"/>
        <v>18711</v>
      </c>
      <c r="H36" s="94">
        <f t="shared" si="17"/>
        <v>14661</v>
      </c>
      <c r="I36" s="94">
        <f t="shared" si="17"/>
        <v>16281</v>
      </c>
      <c r="J36" s="94">
        <f t="shared" si="17"/>
        <v>16281</v>
      </c>
      <c r="K36" s="94">
        <f t="shared" si="17"/>
        <v>16281</v>
      </c>
      <c r="L36" s="94">
        <f t="shared" si="17"/>
        <v>16281</v>
      </c>
      <c r="M36" s="94">
        <f t="shared" si="17"/>
        <v>17901</v>
      </c>
      <c r="N36" s="94">
        <f t="shared" si="17"/>
        <v>12960</v>
      </c>
      <c r="O36" s="94">
        <f t="shared" si="17"/>
        <v>10854</v>
      </c>
      <c r="P36" s="94">
        <f t="shared" si="17"/>
        <v>11421</v>
      </c>
      <c r="Q36" s="94">
        <f t="shared" si="17"/>
        <v>10854</v>
      </c>
      <c r="R36" s="94">
        <f t="shared" si="17"/>
        <v>11421</v>
      </c>
      <c r="S36" s="94">
        <f t="shared" si="17"/>
        <v>10287</v>
      </c>
      <c r="T36" s="94">
        <f t="shared" si="17"/>
        <v>9720</v>
      </c>
      <c r="U36" s="94">
        <f t="shared" si="17"/>
        <v>10287</v>
      </c>
      <c r="V36" s="94">
        <f t="shared" si="17"/>
        <v>9720</v>
      </c>
      <c r="W36" s="94">
        <f t="shared" si="17"/>
        <v>10854</v>
      </c>
      <c r="X36" s="94">
        <f t="shared" si="17"/>
        <v>10854</v>
      </c>
      <c r="Y36" s="94">
        <f t="shared" si="17"/>
        <v>10854</v>
      </c>
      <c r="Z36" s="94">
        <f t="shared" si="17"/>
        <v>9720</v>
      </c>
    </row>
    <row r="37" spans="1:26" s="50" customFormat="1" x14ac:dyDescent="0.2">
      <c r="A37" s="88">
        <f>A28</f>
        <v>2</v>
      </c>
      <c r="B37" s="94">
        <f t="shared" ref="B37" si="18">ROUNDUP(B17*0.9,)</f>
        <v>19926</v>
      </c>
      <c r="C37" s="94">
        <f t="shared" ref="C37:Z37" si="19">ROUNDUP(C17*0.9,)</f>
        <v>15876</v>
      </c>
      <c r="D37" s="94">
        <f t="shared" si="19"/>
        <v>15876</v>
      </c>
      <c r="E37" s="94">
        <f t="shared" si="19"/>
        <v>15876</v>
      </c>
      <c r="F37" s="94">
        <f t="shared" si="19"/>
        <v>15876</v>
      </c>
      <c r="G37" s="94">
        <f t="shared" si="19"/>
        <v>19926</v>
      </c>
      <c r="H37" s="94">
        <f t="shared" si="19"/>
        <v>15876</v>
      </c>
      <c r="I37" s="94">
        <f t="shared" si="19"/>
        <v>17496</v>
      </c>
      <c r="J37" s="94">
        <f t="shared" si="19"/>
        <v>17496</v>
      </c>
      <c r="K37" s="94">
        <f t="shared" si="19"/>
        <v>17496</v>
      </c>
      <c r="L37" s="94">
        <f t="shared" si="19"/>
        <v>17496</v>
      </c>
      <c r="M37" s="94">
        <f t="shared" si="19"/>
        <v>19116</v>
      </c>
      <c r="N37" s="94">
        <f t="shared" si="19"/>
        <v>14175</v>
      </c>
      <c r="O37" s="94">
        <f t="shared" si="19"/>
        <v>12069</v>
      </c>
      <c r="P37" s="94">
        <f t="shared" si="19"/>
        <v>12636</v>
      </c>
      <c r="Q37" s="94">
        <f t="shared" si="19"/>
        <v>12069</v>
      </c>
      <c r="R37" s="94">
        <f t="shared" si="19"/>
        <v>12636</v>
      </c>
      <c r="S37" s="94">
        <f t="shared" si="19"/>
        <v>11502</v>
      </c>
      <c r="T37" s="94">
        <f t="shared" si="19"/>
        <v>10935</v>
      </c>
      <c r="U37" s="94">
        <f t="shared" si="19"/>
        <v>11502</v>
      </c>
      <c r="V37" s="94">
        <f t="shared" si="19"/>
        <v>10935</v>
      </c>
      <c r="W37" s="94">
        <f t="shared" si="19"/>
        <v>12069</v>
      </c>
      <c r="X37" s="94">
        <f t="shared" si="19"/>
        <v>12069</v>
      </c>
      <c r="Y37" s="94">
        <f t="shared" si="19"/>
        <v>12069</v>
      </c>
      <c r="Z37" s="94">
        <f t="shared" si="19"/>
        <v>10935</v>
      </c>
    </row>
    <row r="38" spans="1:2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s="50" customFormat="1" x14ac:dyDescent="0.2">
      <c r="A39" s="88">
        <f>A27</f>
        <v>1</v>
      </c>
      <c r="B39" s="94">
        <f t="shared" ref="B39" si="20">ROUNDUP(B19*0.9,)</f>
        <v>32076</v>
      </c>
      <c r="C39" s="94">
        <f t="shared" ref="C39:Z39" si="21">ROUNDUP(C19*0.9,)</f>
        <v>28026</v>
      </c>
      <c r="D39" s="94">
        <f t="shared" si="21"/>
        <v>28026</v>
      </c>
      <c r="E39" s="94">
        <f t="shared" si="21"/>
        <v>28026</v>
      </c>
      <c r="F39" s="94">
        <f t="shared" si="21"/>
        <v>28026</v>
      </c>
      <c r="G39" s="94">
        <f t="shared" si="21"/>
        <v>32076</v>
      </c>
      <c r="H39" s="94">
        <f t="shared" si="21"/>
        <v>28026</v>
      </c>
      <c r="I39" s="94">
        <f t="shared" si="21"/>
        <v>29646</v>
      </c>
      <c r="J39" s="94">
        <f t="shared" si="21"/>
        <v>29646</v>
      </c>
      <c r="K39" s="94">
        <f t="shared" si="21"/>
        <v>29646</v>
      </c>
      <c r="L39" s="94">
        <f t="shared" si="21"/>
        <v>29646</v>
      </c>
      <c r="M39" s="94">
        <f t="shared" si="21"/>
        <v>31266</v>
      </c>
      <c r="N39" s="94">
        <f t="shared" si="21"/>
        <v>26325</v>
      </c>
      <c r="O39" s="94">
        <f t="shared" si="21"/>
        <v>24219</v>
      </c>
      <c r="P39" s="94">
        <f t="shared" si="21"/>
        <v>24786</v>
      </c>
      <c r="Q39" s="94">
        <f t="shared" si="21"/>
        <v>24219</v>
      </c>
      <c r="R39" s="94">
        <f t="shared" si="21"/>
        <v>24786</v>
      </c>
      <c r="S39" s="94">
        <f t="shared" si="21"/>
        <v>23652</v>
      </c>
      <c r="T39" s="94">
        <f t="shared" si="21"/>
        <v>23085</v>
      </c>
      <c r="U39" s="94">
        <f t="shared" si="21"/>
        <v>23652</v>
      </c>
      <c r="V39" s="94">
        <f t="shared" si="21"/>
        <v>23085</v>
      </c>
      <c r="W39" s="94">
        <f t="shared" si="21"/>
        <v>24219</v>
      </c>
      <c r="X39" s="94">
        <f t="shared" si="21"/>
        <v>24219</v>
      </c>
      <c r="Y39" s="94">
        <f t="shared" si="21"/>
        <v>24219</v>
      </c>
      <c r="Z39" s="94">
        <f t="shared" si="21"/>
        <v>23085</v>
      </c>
    </row>
    <row r="40" spans="1:26" s="50" customFormat="1" x14ac:dyDescent="0.2">
      <c r="A40" s="88">
        <f>A28</f>
        <v>2</v>
      </c>
      <c r="B40" s="94">
        <f t="shared" ref="B40" si="22">ROUNDUP(B20*0.9,)</f>
        <v>33291</v>
      </c>
      <c r="C40" s="94">
        <f t="shared" ref="C40:Z40" si="23">ROUNDUP(C20*0.9,)</f>
        <v>29241</v>
      </c>
      <c r="D40" s="94">
        <f t="shared" si="23"/>
        <v>29241</v>
      </c>
      <c r="E40" s="94">
        <f t="shared" si="23"/>
        <v>29241</v>
      </c>
      <c r="F40" s="94">
        <f t="shared" si="23"/>
        <v>29241</v>
      </c>
      <c r="G40" s="94">
        <f t="shared" si="23"/>
        <v>33291</v>
      </c>
      <c r="H40" s="94">
        <f t="shared" si="23"/>
        <v>29241</v>
      </c>
      <c r="I40" s="94">
        <f t="shared" si="23"/>
        <v>30861</v>
      </c>
      <c r="J40" s="94">
        <f t="shared" si="23"/>
        <v>30861</v>
      </c>
      <c r="K40" s="94">
        <f t="shared" si="23"/>
        <v>30861</v>
      </c>
      <c r="L40" s="94">
        <f t="shared" si="23"/>
        <v>30861</v>
      </c>
      <c r="M40" s="94">
        <f t="shared" si="23"/>
        <v>32481</v>
      </c>
      <c r="N40" s="94">
        <f t="shared" si="23"/>
        <v>27540</v>
      </c>
      <c r="O40" s="94">
        <f t="shared" si="23"/>
        <v>25434</v>
      </c>
      <c r="P40" s="94">
        <f t="shared" si="23"/>
        <v>26001</v>
      </c>
      <c r="Q40" s="94">
        <f t="shared" si="23"/>
        <v>25434</v>
      </c>
      <c r="R40" s="94">
        <f t="shared" si="23"/>
        <v>26001</v>
      </c>
      <c r="S40" s="94">
        <f t="shared" si="23"/>
        <v>24867</v>
      </c>
      <c r="T40" s="94">
        <f t="shared" si="23"/>
        <v>24300</v>
      </c>
      <c r="U40" s="94">
        <f t="shared" si="23"/>
        <v>24867</v>
      </c>
      <c r="V40" s="94">
        <f t="shared" si="23"/>
        <v>24300</v>
      </c>
      <c r="W40" s="94">
        <f t="shared" si="23"/>
        <v>25434</v>
      </c>
      <c r="X40" s="94">
        <f t="shared" si="23"/>
        <v>25434</v>
      </c>
      <c r="Y40" s="94">
        <f t="shared" si="23"/>
        <v>25434</v>
      </c>
      <c r="Z40" s="94">
        <f t="shared" si="23"/>
        <v>24300</v>
      </c>
    </row>
    <row r="41" spans="1:2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s="50" customFormat="1" x14ac:dyDescent="0.2">
      <c r="A42" s="88" t="s">
        <v>88</v>
      </c>
      <c r="B42" s="42">
        <f t="shared" ref="B42" si="24">ROUNDUP(B22*0.9,)</f>
        <v>53541</v>
      </c>
      <c r="C42" s="42">
        <f t="shared" ref="C42:Z42" si="25">ROUNDUP(C22*0.9,)</f>
        <v>49491</v>
      </c>
      <c r="D42" s="42">
        <f t="shared" si="25"/>
        <v>49491</v>
      </c>
      <c r="E42" s="42">
        <f t="shared" si="25"/>
        <v>49491</v>
      </c>
      <c r="F42" s="42">
        <f t="shared" si="25"/>
        <v>49491</v>
      </c>
      <c r="G42" s="42">
        <f t="shared" si="25"/>
        <v>53541</v>
      </c>
      <c r="H42" s="42">
        <f t="shared" si="25"/>
        <v>49491</v>
      </c>
      <c r="I42" s="42">
        <f t="shared" si="25"/>
        <v>51111</v>
      </c>
      <c r="J42" s="42">
        <f t="shared" si="25"/>
        <v>51111</v>
      </c>
      <c r="K42" s="42">
        <f t="shared" si="25"/>
        <v>51111</v>
      </c>
      <c r="L42" s="42">
        <f t="shared" si="25"/>
        <v>51111</v>
      </c>
      <c r="M42" s="42">
        <f t="shared" si="25"/>
        <v>52731</v>
      </c>
      <c r="N42" s="42">
        <f t="shared" si="25"/>
        <v>47790</v>
      </c>
      <c r="O42" s="42">
        <f t="shared" si="25"/>
        <v>45684</v>
      </c>
      <c r="P42" s="42">
        <f t="shared" si="25"/>
        <v>46251</v>
      </c>
      <c r="Q42" s="42">
        <f t="shared" si="25"/>
        <v>45684</v>
      </c>
      <c r="R42" s="42">
        <f t="shared" si="25"/>
        <v>46251</v>
      </c>
      <c r="S42" s="42">
        <f t="shared" si="25"/>
        <v>45117</v>
      </c>
      <c r="T42" s="42">
        <f t="shared" si="25"/>
        <v>44550</v>
      </c>
      <c r="U42" s="42">
        <f t="shared" si="25"/>
        <v>45117</v>
      </c>
      <c r="V42" s="42">
        <f t="shared" si="25"/>
        <v>44550</v>
      </c>
      <c r="W42" s="42">
        <f t="shared" si="25"/>
        <v>45684</v>
      </c>
      <c r="X42" s="42">
        <f t="shared" si="25"/>
        <v>45684</v>
      </c>
      <c r="Y42" s="42">
        <f t="shared" si="25"/>
        <v>45684</v>
      </c>
      <c r="Z42" s="42">
        <f t="shared" si="25"/>
        <v>44550</v>
      </c>
    </row>
    <row r="43" spans="1:26" s="50" customFormat="1" ht="120" x14ac:dyDescent="0.2">
      <c r="A43" s="159" t="s">
        <v>260</v>
      </c>
    </row>
    <row r="44" spans="1:26" s="50" customFormat="1" ht="12.75" thickBot="1" x14ac:dyDescent="0.25">
      <c r="A44" s="176" t="s">
        <v>71</v>
      </c>
    </row>
    <row r="45" spans="1:26" s="50" customFormat="1" ht="12.75" thickBot="1" x14ac:dyDescent="0.25">
      <c r="A45" s="200" t="s">
        <v>278</v>
      </c>
    </row>
    <row r="46" spans="1:26" x14ac:dyDescent="0.2">
      <c r="A46" s="201" t="s">
        <v>279</v>
      </c>
    </row>
    <row r="47" spans="1:26" ht="9" customHeight="1" x14ac:dyDescent="0.2">
      <c r="A47" s="62"/>
    </row>
    <row r="48" spans="1:26" ht="10.7" customHeight="1" x14ac:dyDescent="0.2">
      <c r="A48" s="176"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5" t="s">
        <v>164</v>
      </c>
    </row>
    <row r="55" spans="1:1" ht="24" x14ac:dyDescent="0.2">
      <c r="A55" s="54" t="s">
        <v>280</v>
      </c>
    </row>
    <row r="56" spans="1:1" x14ac:dyDescent="0.2">
      <c r="A56" s="59"/>
    </row>
    <row r="57" spans="1:1" ht="25.5" x14ac:dyDescent="0.2">
      <c r="A57" s="143" t="s">
        <v>258</v>
      </c>
    </row>
    <row r="58" spans="1:1" ht="38.25" x14ac:dyDescent="0.2">
      <c r="A58" s="202" t="s">
        <v>274</v>
      </c>
    </row>
    <row r="59" spans="1:1" ht="25.5" x14ac:dyDescent="0.2">
      <c r="A59" s="202" t="s">
        <v>275</v>
      </c>
    </row>
    <row r="60" spans="1:1" ht="25.5" x14ac:dyDescent="0.2">
      <c r="A60" s="202" t="s">
        <v>276</v>
      </c>
    </row>
    <row r="61" spans="1:1" ht="38.25" x14ac:dyDescent="0.2">
      <c r="A61" s="202" t="s">
        <v>255</v>
      </c>
    </row>
    <row r="62" spans="1:1" ht="38.25" x14ac:dyDescent="0.2">
      <c r="A62" s="202" t="s">
        <v>277</v>
      </c>
    </row>
    <row r="63" spans="1:1" ht="12.75" x14ac:dyDescent="0.2">
      <c r="A63" s="202" t="s">
        <v>256</v>
      </c>
    </row>
    <row r="64" spans="1:1" x14ac:dyDescent="0.2">
      <c r="A64" s="83"/>
    </row>
    <row r="65" spans="1:1" ht="31.5" x14ac:dyDescent="0.2">
      <c r="A65" s="113" t="s">
        <v>99</v>
      </c>
    </row>
    <row r="66" spans="1:1" ht="21" x14ac:dyDescent="0.2">
      <c r="A66" s="142"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203"/>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pane xSplit="1" topLeftCell="Q1" activePane="topRight" state="frozen"/>
      <selection activeCell="B4" sqref="B4:Z43"/>
      <selection pane="topRight" activeCell="B4" sqref="B4:Z43"/>
    </sheetView>
  </sheetViews>
  <sheetFormatPr defaultColWidth="9" defaultRowHeight="12" x14ac:dyDescent="0.2"/>
  <cols>
    <col min="1" max="1" width="84.5703125" style="48" customWidth="1"/>
    <col min="2" max="16384" width="9" style="48"/>
  </cols>
  <sheetData>
    <row r="1" spans="1:26" s="51" customFormat="1" ht="12" customHeight="1" x14ac:dyDescent="0.2">
      <c r="A1" s="209" t="s">
        <v>82</v>
      </c>
    </row>
    <row r="2" spans="1:26" s="51" customFormat="1" ht="12" customHeight="1" x14ac:dyDescent="0.2">
      <c r="A2" s="209"/>
    </row>
    <row r="3" spans="1:26" s="51" customFormat="1" ht="11.1" customHeight="1" x14ac:dyDescent="0.2">
      <c r="A3" s="177" t="s">
        <v>257</v>
      </c>
    </row>
    <row r="4" spans="1:26" s="52" customFormat="1" ht="32.1" customHeight="1" x14ac:dyDescent="0.2">
      <c r="A4" s="98" t="s">
        <v>64</v>
      </c>
      <c r="B4" s="138">
        <f>'Каникулы в горах | FIT15'!B4</f>
        <v>45574</v>
      </c>
      <c r="C4" s="138">
        <f>'Каникулы в горах | FIT15'!C4</f>
        <v>45578</v>
      </c>
      <c r="D4" s="138">
        <f>'Каникулы в горах | FIT15'!D4</f>
        <v>45580</v>
      </c>
      <c r="E4" s="138">
        <f>'Каникулы в горах | FIT15'!E4</f>
        <v>45581</v>
      </c>
      <c r="F4" s="138">
        <f>'Каникулы в горах | FIT15'!F4</f>
        <v>45582</v>
      </c>
      <c r="G4" s="138">
        <f>'Каникулы в горах | FIT15'!G4</f>
        <v>45584</v>
      </c>
      <c r="H4" s="138">
        <f>'Каникулы в горах | FIT15'!H4</f>
        <v>45585</v>
      </c>
      <c r="I4" s="138">
        <f>'Каникулы в горах | FIT15'!I4</f>
        <v>45591</v>
      </c>
      <c r="J4" s="138">
        <f>'Каникулы в горах | FIT15'!J4</f>
        <v>45592</v>
      </c>
      <c r="K4" s="138">
        <f>'Каникулы в горах | FIT15'!K4</f>
        <v>45593</v>
      </c>
      <c r="L4" s="138">
        <f>'Каникулы в горах | FIT15'!L4</f>
        <v>45595</v>
      </c>
      <c r="M4" s="138">
        <f>'Каникулы в горах | FIT15'!M4</f>
        <v>45598</v>
      </c>
      <c r="N4" s="138">
        <f>'Каникулы в горах | FIT15'!N4</f>
        <v>45599</v>
      </c>
      <c r="O4" s="138">
        <f>'Каникулы в горах | FIT15'!O4</f>
        <v>45600</v>
      </c>
      <c r="P4" s="138">
        <f>'Каникулы в горах | FIT15'!P4</f>
        <v>45601</v>
      </c>
      <c r="Q4" s="138">
        <f>'Каникулы в горах | FIT15'!Q4</f>
        <v>45603</v>
      </c>
      <c r="R4" s="138">
        <f>'Каникулы в горах | FIT15'!R4</f>
        <v>45604</v>
      </c>
      <c r="S4" s="138">
        <f>'Каникулы в горах | FIT15'!S4</f>
        <v>45606</v>
      </c>
      <c r="T4" s="138">
        <f>'Каникулы в горах | FIT15'!T4</f>
        <v>45607</v>
      </c>
      <c r="U4" s="138">
        <f>'Каникулы в горах | FIT15'!U4</f>
        <v>45611</v>
      </c>
      <c r="V4" s="138">
        <f>'Каникулы в горах | FIT15'!V4</f>
        <v>45613</v>
      </c>
      <c r="W4" s="138">
        <f>'Каникулы в горах | FIT15'!W4</f>
        <v>45618</v>
      </c>
      <c r="X4" s="138">
        <f>'Каникулы в горах | FIT15'!X4</f>
        <v>45619</v>
      </c>
      <c r="Y4" s="138">
        <f>'Каникулы в горах | FIT15'!Y4</f>
        <v>45620</v>
      </c>
      <c r="Z4" s="138">
        <f>'Каникулы в горах | FIT15'!Z4</f>
        <v>45621</v>
      </c>
    </row>
    <row r="5" spans="1:26" s="53" customFormat="1" ht="21.95" customHeight="1" x14ac:dyDescent="0.2">
      <c r="A5" s="98"/>
      <c r="B5" s="138">
        <f>'Каникулы в горах | FIT15'!B5</f>
        <v>45577</v>
      </c>
      <c r="C5" s="138">
        <f>'Каникулы в горах | FIT15'!C5</f>
        <v>45579</v>
      </c>
      <c r="D5" s="138">
        <f>'Каникулы в горах | FIT15'!D5</f>
        <v>45580</v>
      </c>
      <c r="E5" s="138">
        <f>'Каникулы в горах | FIT15'!E5</f>
        <v>45581</v>
      </c>
      <c r="F5" s="138">
        <f>'Каникулы в горах | FIT15'!F5</f>
        <v>45583</v>
      </c>
      <c r="G5" s="138">
        <f>'Каникулы в горах | FIT15'!G5</f>
        <v>45584</v>
      </c>
      <c r="H5" s="138">
        <f>'Каникулы в горах | FIT15'!H5</f>
        <v>45590</v>
      </c>
      <c r="I5" s="138">
        <f>'Каникулы в горах | FIT15'!I5</f>
        <v>45591</v>
      </c>
      <c r="J5" s="138">
        <f>'Каникулы в горах | FIT15'!J5</f>
        <v>45592</v>
      </c>
      <c r="K5" s="138">
        <f>'Каникулы в горах | FIT15'!K5</f>
        <v>45594</v>
      </c>
      <c r="L5" s="138">
        <f>'Каникулы в горах | FIT15'!L5</f>
        <v>45597</v>
      </c>
      <c r="M5" s="138">
        <f>'Каникулы в горах | FIT15'!M5</f>
        <v>45598</v>
      </c>
      <c r="N5" s="138">
        <f>'Каникулы в горах | FIT15'!N5</f>
        <v>45599</v>
      </c>
      <c r="O5" s="138">
        <f>'Каникулы в горах | FIT15'!O5</f>
        <v>45600</v>
      </c>
      <c r="P5" s="138">
        <f>'Каникулы в горах | FIT15'!P5</f>
        <v>45602</v>
      </c>
      <c r="Q5" s="138">
        <f>'Каникулы в горах | FIT15'!Q5</f>
        <v>45603</v>
      </c>
      <c r="R5" s="138">
        <f>'Каникулы в горах | FIT15'!R5</f>
        <v>45605</v>
      </c>
      <c r="S5" s="138">
        <f>'Каникулы в горах | FIT15'!S5</f>
        <v>45606</v>
      </c>
      <c r="T5" s="138">
        <f>'Каникулы в горах | FIT15'!T5</f>
        <v>45610</v>
      </c>
      <c r="U5" s="138">
        <f>'Каникулы в горах | FIT15'!U5</f>
        <v>45612</v>
      </c>
      <c r="V5" s="138">
        <f>'Каникулы в горах | FIT15'!V5</f>
        <v>45617</v>
      </c>
      <c r="W5" s="138">
        <f>'Каникулы в горах | FIT15'!W5</f>
        <v>45618</v>
      </c>
      <c r="X5" s="138">
        <f>'Каникулы в горах | FIT15'!X5</f>
        <v>45619</v>
      </c>
      <c r="Y5" s="138">
        <f>'Каникулы в горах | FIT15'!Y5</f>
        <v>45621</v>
      </c>
      <c r="Z5" s="138">
        <f>'Каникулы в горах | FIT15'!Z5</f>
        <v>45626</v>
      </c>
    </row>
    <row r="6" spans="1:2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row>
    <row r="7" spans="1:26" s="53" customFormat="1" x14ac:dyDescent="0.2">
      <c r="A7" s="88">
        <v>1</v>
      </c>
      <c r="B7" s="42">
        <f>'Каникулы в горах | FIT15'!B7</f>
        <v>17640</v>
      </c>
      <c r="C7" s="42">
        <f>'Каникулы в горах | FIT15'!C7</f>
        <v>13140</v>
      </c>
      <c r="D7" s="42">
        <f>'Каникулы в горах | FIT15'!D7</f>
        <v>13140</v>
      </c>
      <c r="E7" s="42">
        <f>'Каникулы в горах | FIT15'!E7</f>
        <v>13140</v>
      </c>
      <c r="F7" s="42">
        <f>'Каникулы в горах | FIT15'!F7</f>
        <v>13140</v>
      </c>
      <c r="G7" s="42">
        <f>'Каникулы в горах | FIT15'!G7</f>
        <v>17640</v>
      </c>
      <c r="H7" s="42">
        <f>'Каникулы в горах | FIT15'!H7</f>
        <v>13140</v>
      </c>
      <c r="I7" s="42">
        <f>'Каникулы в горах | FIT15'!I7</f>
        <v>14940</v>
      </c>
      <c r="J7" s="42">
        <f>'Каникулы в горах | FIT15'!J7</f>
        <v>14940</v>
      </c>
      <c r="K7" s="42">
        <f>'Каникулы в горах | FIT15'!K7</f>
        <v>14940</v>
      </c>
      <c r="L7" s="42">
        <f>'Каникулы в горах | FIT15'!L7</f>
        <v>14940</v>
      </c>
      <c r="M7" s="42">
        <f>'Каникулы в горах | FIT15'!M7</f>
        <v>16740</v>
      </c>
      <c r="N7" s="42">
        <f>'Каникулы в горах | FIT15'!N7</f>
        <v>11250</v>
      </c>
      <c r="O7" s="42">
        <f>'Каникулы в горах | FIT15'!O7</f>
        <v>8910</v>
      </c>
      <c r="P7" s="42">
        <f>'Каникулы в горах | FIT15'!P7</f>
        <v>9540</v>
      </c>
      <c r="Q7" s="42">
        <f>'Каникулы в горах | FIT15'!Q7</f>
        <v>8910</v>
      </c>
      <c r="R7" s="42">
        <f>'Каникулы в горах | FIT15'!R7</f>
        <v>9540</v>
      </c>
      <c r="S7" s="42">
        <f>'Каникулы в горах | FIT15'!S7</f>
        <v>8280</v>
      </c>
      <c r="T7" s="42">
        <f>'Каникулы в горах | FIT15'!T7</f>
        <v>7650</v>
      </c>
      <c r="U7" s="42">
        <f>'Каникулы в горах | FIT15'!U7</f>
        <v>8280</v>
      </c>
      <c r="V7" s="42">
        <f>'Каникулы в горах | FIT15'!V7</f>
        <v>7650</v>
      </c>
      <c r="W7" s="42">
        <f>'Каникулы в горах | FIT15'!W7</f>
        <v>8910</v>
      </c>
      <c r="X7" s="42">
        <f>'Каникулы в горах | FIT15'!X7</f>
        <v>8910</v>
      </c>
      <c r="Y7" s="42">
        <f>'Каникулы в горах | FIT15'!Y7</f>
        <v>8910</v>
      </c>
      <c r="Z7" s="42">
        <f>'Каникулы в горах | FIT15'!Z7</f>
        <v>7650</v>
      </c>
    </row>
    <row r="8" spans="1:26" s="53" customFormat="1" x14ac:dyDescent="0.2">
      <c r="A8" s="88">
        <v>2</v>
      </c>
      <c r="B8" s="42">
        <f>'Каникулы в горах | FIT15'!B8</f>
        <v>18990</v>
      </c>
      <c r="C8" s="42">
        <f>'Каникулы в горах | FIT15'!C8</f>
        <v>14490</v>
      </c>
      <c r="D8" s="42">
        <f>'Каникулы в горах | FIT15'!D8</f>
        <v>14490</v>
      </c>
      <c r="E8" s="42">
        <f>'Каникулы в горах | FIT15'!E8</f>
        <v>14490</v>
      </c>
      <c r="F8" s="42">
        <f>'Каникулы в горах | FIT15'!F8</f>
        <v>14490</v>
      </c>
      <c r="G8" s="42">
        <f>'Каникулы в горах | FIT15'!G8</f>
        <v>18990</v>
      </c>
      <c r="H8" s="42">
        <f>'Каникулы в горах | FIT15'!H8</f>
        <v>14490</v>
      </c>
      <c r="I8" s="42">
        <f>'Каникулы в горах | FIT15'!I8</f>
        <v>16290</v>
      </c>
      <c r="J8" s="42">
        <f>'Каникулы в горах | FIT15'!J8</f>
        <v>16290</v>
      </c>
      <c r="K8" s="42">
        <f>'Каникулы в горах | FIT15'!K8</f>
        <v>16290</v>
      </c>
      <c r="L8" s="42">
        <f>'Каникулы в горах | FIT15'!L8</f>
        <v>16290</v>
      </c>
      <c r="M8" s="42">
        <f>'Каникулы в горах | FIT15'!M8</f>
        <v>18090</v>
      </c>
      <c r="N8" s="42">
        <f>'Каникулы в горах | FIT15'!N8</f>
        <v>12600</v>
      </c>
      <c r="O8" s="42">
        <f>'Каникулы в горах | FIT15'!O8</f>
        <v>10260</v>
      </c>
      <c r="P8" s="42">
        <f>'Каникулы в горах | FIT15'!P8</f>
        <v>10890</v>
      </c>
      <c r="Q8" s="42">
        <f>'Каникулы в горах | FIT15'!Q8</f>
        <v>10260</v>
      </c>
      <c r="R8" s="42">
        <f>'Каникулы в горах | FIT15'!R8</f>
        <v>10890</v>
      </c>
      <c r="S8" s="42">
        <f>'Каникулы в горах | FIT15'!S8</f>
        <v>9630</v>
      </c>
      <c r="T8" s="42">
        <f>'Каникулы в горах | FIT15'!T8</f>
        <v>9000</v>
      </c>
      <c r="U8" s="42">
        <f>'Каникулы в горах | FIT15'!U8</f>
        <v>9630</v>
      </c>
      <c r="V8" s="42">
        <f>'Каникулы в горах | FIT15'!V8</f>
        <v>9000</v>
      </c>
      <c r="W8" s="42">
        <f>'Каникулы в горах | FIT15'!W8</f>
        <v>10260</v>
      </c>
      <c r="X8" s="42">
        <f>'Каникулы в горах | FIT15'!X8</f>
        <v>10260</v>
      </c>
      <c r="Y8" s="42">
        <f>'Каникулы в горах | FIT15'!Y8</f>
        <v>10260</v>
      </c>
      <c r="Z8" s="42">
        <f>'Каникулы в горах | FIT15'!Z8</f>
        <v>9000</v>
      </c>
    </row>
    <row r="9" spans="1:2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row>
    <row r="10" spans="1:26" s="53" customFormat="1" x14ac:dyDescent="0.2">
      <c r="A10" s="187">
        <v>1</v>
      </c>
      <c r="B10" s="42">
        <f>'Каникулы в горах | FIT15'!B10</f>
        <v>18540</v>
      </c>
      <c r="C10" s="42">
        <f>'Каникулы в горах | FIT15'!C10</f>
        <v>14040</v>
      </c>
      <c r="D10" s="42">
        <f>'Каникулы в горах | FIT15'!D10</f>
        <v>14040</v>
      </c>
      <c r="E10" s="42">
        <f>'Каникулы в горах | FIT15'!E10</f>
        <v>14040</v>
      </c>
      <c r="F10" s="42">
        <f>'Каникулы в горах | FIT15'!F10</f>
        <v>14040</v>
      </c>
      <c r="G10" s="42">
        <f>'Каникулы в горах | FIT15'!G10</f>
        <v>18540</v>
      </c>
      <c r="H10" s="42">
        <f>'Каникулы в горах | FIT15'!H10</f>
        <v>14040</v>
      </c>
      <c r="I10" s="42">
        <f>'Каникулы в горах | FIT15'!I10</f>
        <v>15840</v>
      </c>
      <c r="J10" s="42">
        <f>'Каникулы в горах | FIT15'!J10</f>
        <v>15840</v>
      </c>
      <c r="K10" s="42">
        <f>'Каникулы в горах | FIT15'!K10</f>
        <v>15840</v>
      </c>
      <c r="L10" s="42">
        <f>'Каникулы в горах | FIT15'!L10</f>
        <v>15840</v>
      </c>
      <c r="M10" s="42">
        <f>'Каникулы в горах | FIT15'!M10</f>
        <v>17640</v>
      </c>
      <c r="N10" s="42">
        <f>'Каникулы в горах | FIT15'!N10</f>
        <v>12150</v>
      </c>
      <c r="O10" s="42">
        <f>'Каникулы в горах | FIT15'!O10</f>
        <v>9810</v>
      </c>
      <c r="P10" s="42">
        <f>'Каникулы в горах | FIT15'!P10</f>
        <v>10440</v>
      </c>
      <c r="Q10" s="42">
        <f>'Каникулы в горах | FIT15'!Q10</f>
        <v>9810</v>
      </c>
      <c r="R10" s="42">
        <f>'Каникулы в горах | FIT15'!R10</f>
        <v>10440</v>
      </c>
      <c r="S10" s="42">
        <f>'Каникулы в горах | FIT15'!S10</f>
        <v>9180</v>
      </c>
      <c r="T10" s="42">
        <f>'Каникулы в горах | FIT15'!T10</f>
        <v>8550</v>
      </c>
      <c r="U10" s="42">
        <f>'Каникулы в горах | FIT15'!U10</f>
        <v>9180</v>
      </c>
      <c r="V10" s="42">
        <f>'Каникулы в горах | FIT15'!V10</f>
        <v>8550</v>
      </c>
      <c r="W10" s="42">
        <f>'Каникулы в горах | FIT15'!W10</f>
        <v>9810</v>
      </c>
      <c r="X10" s="42">
        <f>'Каникулы в горах | FIT15'!X10</f>
        <v>9810</v>
      </c>
      <c r="Y10" s="42">
        <f>'Каникулы в горах | FIT15'!Y10</f>
        <v>9810</v>
      </c>
      <c r="Z10" s="42">
        <f>'Каникулы в горах | FIT15'!Z10</f>
        <v>8550</v>
      </c>
    </row>
    <row r="11" spans="1:26" s="53" customFormat="1" x14ac:dyDescent="0.2">
      <c r="A11" s="187">
        <v>2</v>
      </c>
      <c r="B11" s="42">
        <f>'Каникулы в горах | FIT15'!B11</f>
        <v>19890</v>
      </c>
      <c r="C11" s="42">
        <f>'Каникулы в горах | FIT15'!C11</f>
        <v>15390</v>
      </c>
      <c r="D11" s="42">
        <f>'Каникулы в горах | FIT15'!D11</f>
        <v>15390</v>
      </c>
      <c r="E11" s="42">
        <f>'Каникулы в горах | FIT15'!E11</f>
        <v>15390</v>
      </c>
      <c r="F11" s="42">
        <f>'Каникулы в горах | FIT15'!F11</f>
        <v>15390</v>
      </c>
      <c r="G11" s="42">
        <f>'Каникулы в горах | FIT15'!G11</f>
        <v>19890</v>
      </c>
      <c r="H11" s="42">
        <f>'Каникулы в горах | FIT15'!H11</f>
        <v>15390</v>
      </c>
      <c r="I11" s="42">
        <f>'Каникулы в горах | FIT15'!I11</f>
        <v>17190</v>
      </c>
      <c r="J11" s="42">
        <f>'Каникулы в горах | FIT15'!J11</f>
        <v>17190</v>
      </c>
      <c r="K11" s="42">
        <f>'Каникулы в горах | FIT15'!K11</f>
        <v>17190</v>
      </c>
      <c r="L11" s="42">
        <f>'Каникулы в горах | FIT15'!L11</f>
        <v>17190</v>
      </c>
      <c r="M11" s="42">
        <f>'Каникулы в горах | FIT15'!M11</f>
        <v>18990</v>
      </c>
      <c r="N11" s="42">
        <f>'Каникулы в горах | FIT15'!N11</f>
        <v>13500</v>
      </c>
      <c r="O11" s="42">
        <f>'Каникулы в горах | FIT15'!O11</f>
        <v>11160</v>
      </c>
      <c r="P11" s="42">
        <f>'Каникулы в горах | FIT15'!P11</f>
        <v>11790</v>
      </c>
      <c r="Q11" s="42">
        <f>'Каникулы в горах | FIT15'!Q11</f>
        <v>11160</v>
      </c>
      <c r="R11" s="42">
        <f>'Каникулы в горах | FIT15'!R11</f>
        <v>11790</v>
      </c>
      <c r="S11" s="42">
        <f>'Каникулы в горах | FIT15'!S11</f>
        <v>10530</v>
      </c>
      <c r="T11" s="42">
        <f>'Каникулы в горах | FIT15'!T11</f>
        <v>9900</v>
      </c>
      <c r="U11" s="42">
        <f>'Каникулы в горах | FIT15'!U11</f>
        <v>10530</v>
      </c>
      <c r="V11" s="42">
        <f>'Каникулы в горах | FIT15'!V11</f>
        <v>9900</v>
      </c>
      <c r="W11" s="42">
        <f>'Каникулы в горах | FIT15'!W11</f>
        <v>11160</v>
      </c>
      <c r="X11" s="42">
        <f>'Каникулы в горах | FIT15'!X11</f>
        <v>11160</v>
      </c>
      <c r="Y11" s="42">
        <f>'Каникулы в горах | FIT15'!Y11</f>
        <v>11160</v>
      </c>
      <c r="Z11" s="42">
        <f>'Каникулы в горах | FIT15'!Z11</f>
        <v>9900</v>
      </c>
    </row>
    <row r="12" spans="1:2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s="53" customFormat="1" x14ac:dyDescent="0.2">
      <c r="A13" s="88">
        <f>A7</f>
        <v>1</v>
      </c>
      <c r="B13" s="42">
        <f>'Каникулы в горах | FIT15'!B13</f>
        <v>19440</v>
      </c>
      <c r="C13" s="42">
        <f>'Каникулы в горах | FIT15'!C13</f>
        <v>14940</v>
      </c>
      <c r="D13" s="42">
        <f>'Каникулы в горах | FIT15'!D13</f>
        <v>14940</v>
      </c>
      <c r="E13" s="42">
        <f>'Каникулы в горах | FIT15'!E13</f>
        <v>14940</v>
      </c>
      <c r="F13" s="42">
        <f>'Каникулы в горах | FIT15'!F13</f>
        <v>14940</v>
      </c>
      <c r="G13" s="42">
        <f>'Каникулы в горах | FIT15'!G13</f>
        <v>19440</v>
      </c>
      <c r="H13" s="42">
        <f>'Каникулы в горах | FIT15'!H13</f>
        <v>14940</v>
      </c>
      <c r="I13" s="42">
        <f>'Каникулы в горах | FIT15'!I13</f>
        <v>16740</v>
      </c>
      <c r="J13" s="42">
        <f>'Каникулы в горах | FIT15'!J13</f>
        <v>16740</v>
      </c>
      <c r="K13" s="42">
        <f>'Каникулы в горах | FIT15'!K13</f>
        <v>16740</v>
      </c>
      <c r="L13" s="42">
        <f>'Каникулы в горах | FIT15'!L13</f>
        <v>16740</v>
      </c>
      <c r="M13" s="42">
        <f>'Каникулы в горах | FIT15'!M13</f>
        <v>18540</v>
      </c>
      <c r="N13" s="42">
        <f>'Каникулы в горах | FIT15'!N13</f>
        <v>13050</v>
      </c>
      <c r="O13" s="42">
        <f>'Каникулы в горах | FIT15'!O13</f>
        <v>10710</v>
      </c>
      <c r="P13" s="42">
        <f>'Каникулы в горах | FIT15'!P13</f>
        <v>11340</v>
      </c>
      <c r="Q13" s="42">
        <f>'Каникулы в горах | FIT15'!Q13</f>
        <v>10710</v>
      </c>
      <c r="R13" s="42">
        <f>'Каникулы в горах | FIT15'!R13</f>
        <v>11340</v>
      </c>
      <c r="S13" s="42">
        <f>'Каникулы в горах | FIT15'!S13</f>
        <v>10080</v>
      </c>
      <c r="T13" s="42">
        <f>'Каникулы в горах | FIT15'!T13</f>
        <v>9450</v>
      </c>
      <c r="U13" s="42">
        <f>'Каникулы в горах | FIT15'!U13</f>
        <v>10080</v>
      </c>
      <c r="V13" s="42">
        <f>'Каникулы в горах | FIT15'!V13</f>
        <v>9450</v>
      </c>
      <c r="W13" s="42">
        <f>'Каникулы в горах | FIT15'!W13</f>
        <v>10710</v>
      </c>
      <c r="X13" s="42">
        <f>'Каникулы в горах | FIT15'!X13</f>
        <v>10710</v>
      </c>
      <c r="Y13" s="42">
        <f>'Каникулы в горах | FIT15'!Y13</f>
        <v>10710</v>
      </c>
      <c r="Z13" s="42">
        <f>'Каникулы в горах | FIT15'!Z13</f>
        <v>9450</v>
      </c>
    </row>
    <row r="14" spans="1:26" s="53" customFormat="1" x14ac:dyDescent="0.2">
      <c r="A14" s="88">
        <f>A8</f>
        <v>2</v>
      </c>
      <c r="B14" s="42">
        <f>'Каникулы в горах | FIT15'!B14</f>
        <v>20790</v>
      </c>
      <c r="C14" s="42">
        <f>'Каникулы в горах | FIT15'!C14</f>
        <v>16290</v>
      </c>
      <c r="D14" s="42">
        <f>'Каникулы в горах | FIT15'!D14</f>
        <v>16290</v>
      </c>
      <c r="E14" s="42">
        <f>'Каникулы в горах | FIT15'!E14</f>
        <v>16290</v>
      </c>
      <c r="F14" s="42">
        <f>'Каникулы в горах | FIT15'!F14</f>
        <v>16290</v>
      </c>
      <c r="G14" s="42">
        <f>'Каникулы в горах | FIT15'!G14</f>
        <v>20790</v>
      </c>
      <c r="H14" s="42">
        <f>'Каникулы в горах | FIT15'!H14</f>
        <v>16290</v>
      </c>
      <c r="I14" s="42">
        <f>'Каникулы в горах | FIT15'!I14</f>
        <v>18090</v>
      </c>
      <c r="J14" s="42">
        <f>'Каникулы в горах | FIT15'!J14</f>
        <v>18090</v>
      </c>
      <c r="K14" s="42">
        <f>'Каникулы в горах | FIT15'!K14</f>
        <v>18090</v>
      </c>
      <c r="L14" s="42">
        <f>'Каникулы в горах | FIT15'!L14</f>
        <v>18090</v>
      </c>
      <c r="M14" s="42">
        <f>'Каникулы в горах | FIT15'!M14</f>
        <v>19890</v>
      </c>
      <c r="N14" s="42">
        <f>'Каникулы в горах | FIT15'!N14</f>
        <v>14400</v>
      </c>
      <c r="O14" s="42">
        <f>'Каникулы в горах | FIT15'!O14</f>
        <v>12060</v>
      </c>
      <c r="P14" s="42">
        <f>'Каникулы в горах | FIT15'!P14</f>
        <v>12690</v>
      </c>
      <c r="Q14" s="42">
        <f>'Каникулы в горах | FIT15'!Q14</f>
        <v>12060</v>
      </c>
      <c r="R14" s="42">
        <f>'Каникулы в горах | FIT15'!R14</f>
        <v>12690</v>
      </c>
      <c r="S14" s="42">
        <f>'Каникулы в горах | FIT15'!S14</f>
        <v>11430</v>
      </c>
      <c r="T14" s="42">
        <f>'Каникулы в горах | FIT15'!T14</f>
        <v>10800</v>
      </c>
      <c r="U14" s="42">
        <f>'Каникулы в горах | FIT15'!U14</f>
        <v>11430</v>
      </c>
      <c r="V14" s="42">
        <f>'Каникулы в горах | FIT15'!V14</f>
        <v>10800</v>
      </c>
      <c r="W14" s="42">
        <f>'Каникулы в горах | FIT15'!W14</f>
        <v>12060</v>
      </c>
      <c r="X14" s="42">
        <f>'Каникулы в горах | FIT15'!X14</f>
        <v>12060</v>
      </c>
      <c r="Y14" s="42">
        <f>'Каникулы в горах | FIT15'!Y14</f>
        <v>12060</v>
      </c>
      <c r="Z14" s="42">
        <f>'Каникулы в горах | FIT15'!Z14</f>
        <v>10800</v>
      </c>
    </row>
    <row r="15" spans="1:2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s="53" customFormat="1" x14ac:dyDescent="0.2">
      <c r="A16" s="88">
        <f>A7</f>
        <v>1</v>
      </c>
      <c r="B16" s="42">
        <f>'Каникулы в горах | FIT15'!B16</f>
        <v>20790</v>
      </c>
      <c r="C16" s="42">
        <f>'Каникулы в горах | FIT15'!C16</f>
        <v>16290</v>
      </c>
      <c r="D16" s="42">
        <f>'Каникулы в горах | FIT15'!D16</f>
        <v>16290</v>
      </c>
      <c r="E16" s="42">
        <f>'Каникулы в горах | FIT15'!E16</f>
        <v>16290</v>
      </c>
      <c r="F16" s="42">
        <f>'Каникулы в горах | FIT15'!F16</f>
        <v>16290</v>
      </c>
      <c r="G16" s="42">
        <f>'Каникулы в горах | FIT15'!G16</f>
        <v>20790</v>
      </c>
      <c r="H16" s="42">
        <f>'Каникулы в горах | FIT15'!H16</f>
        <v>16290</v>
      </c>
      <c r="I16" s="42">
        <f>'Каникулы в горах | FIT15'!I16</f>
        <v>18090</v>
      </c>
      <c r="J16" s="42">
        <f>'Каникулы в горах | FIT15'!J16</f>
        <v>18090</v>
      </c>
      <c r="K16" s="42">
        <f>'Каникулы в горах | FIT15'!K16</f>
        <v>18090</v>
      </c>
      <c r="L16" s="42">
        <f>'Каникулы в горах | FIT15'!L16</f>
        <v>18090</v>
      </c>
      <c r="M16" s="42">
        <f>'Каникулы в горах | FIT15'!M16</f>
        <v>19890</v>
      </c>
      <c r="N16" s="42">
        <f>'Каникулы в горах | FIT15'!N16</f>
        <v>14400</v>
      </c>
      <c r="O16" s="42">
        <f>'Каникулы в горах | FIT15'!O16</f>
        <v>12060</v>
      </c>
      <c r="P16" s="42">
        <f>'Каникулы в горах | FIT15'!P16</f>
        <v>12690</v>
      </c>
      <c r="Q16" s="42">
        <f>'Каникулы в горах | FIT15'!Q16</f>
        <v>12060</v>
      </c>
      <c r="R16" s="42">
        <f>'Каникулы в горах | FIT15'!R16</f>
        <v>12690</v>
      </c>
      <c r="S16" s="42">
        <f>'Каникулы в горах | FIT15'!S16</f>
        <v>11430</v>
      </c>
      <c r="T16" s="42">
        <f>'Каникулы в горах | FIT15'!T16</f>
        <v>10800</v>
      </c>
      <c r="U16" s="42">
        <f>'Каникулы в горах | FIT15'!U16</f>
        <v>11430</v>
      </c>
      <c r="V16" s="42">
        <f>'Каникулы в горах | FIT15'!V16</f>
        <v>10800</v>
      </c>
      <c r="W16" s="42">
        <f>'Каникулы в горах | FIT15'!W16</f>
        <v>12060</v>
      </c>
      <c r="X16" s="42">
        <f>'Каникулы в горах | FIT15'!X16</f>
        <v>12060</v>
      </c>
      <c r="Y16" s="42">
        <f>'Каникулы в горах | FIT15'!Y16</f>
        <v>12060</v>
      </c>
      <c r="Z16" s="42">
        <f>'Каникулы в горах | FIT15'!Z16</f>
        <v>10800</v>
      </c>
    </row>
    <row r="17" spans="1:26" s="53" customFormat="1" x14ac:dyDescent="0.2">
      <c r="A17" s="88">
        <f>A8</f>
        <v>2</v>
      </c>
      <c r="B17" s="42">
        <f>'Каникулы в горах | FIT15'!B17</f>
        <v>22140</v>
      </c>
      <c r="C17" s="42">
        <f>'Каникулы в горах | FIT15'!C17</f>
        <v>17640</v>
      </c>
      <c r="D17" s="42">
        <f>'Каникулы в горах | FIT15'!D17</f>
        <v>17640</v>
      </c>
      <c r="E17" s="42">
        <f>'Каникулы в горах | FIT15'!E17</f>
        <v>17640</v>
      </c>
      <c r="F17" s="42">
        <f>'Каникулы в горах | FIT15'!F17</f>
        <v>17640</v>
      </c>
      <c r="G17" s="42">
        <f>'Каникулы в горах | FIT15'!G17</f>
        <v>22140</v>
      </c>
      <c r="H17" s="42">
        <f>'Каникулы в горах | FIT15'!H17</f>
        <v>17640</v>
      </c>
      <c r="I17" s="42">
        <f>'Каникулы в горах | FIT15'!I17</f>
        <v>19440</v>
      </c>
      <c r="J17" s="42">
        <f>'Каникулы в горах | FIT15'!J17</f>
        <v>19440</v>
      </c>
      <c r="K17" s="42">
        <f>'Каникулы в горах | FIT15'!K17</f>
        <v>19440</v>
      </c>
      <c r="L17" s="42">
        <f>'Каникулы в горах | FIT15'!L17</f>
        <v>19440</v>
      </c>
      <c r="M17" s="42">
        <f>'Каникулы в горах | FIT15'!M17</f>
        <v>21240</v>
      </c>
      <c r="N17" s="42">
        <f>'Каникулы в горах | FIT15'!N17</f>
        <v>15750</v>
      </c>
      <c r="O17" s="42">
        <f>'Каникулы в горах | FIT15'!O17</f>
        <v>13410</v>
      </c>
      <c r="P17" s="42">
        <f>'Каникулы в горах | FIT15'!P17</f>
        <v>14040</v>
      </c>
      <c r="Q17" s="42">
        <f>'Каникулы в горах | FIT15'!Q17</f>
        <v>13410</v>
      </c>
      <c r="R17" s="42">
        <f>'Каникулы в горах | FIT15'!R17</f>
        <v>14040</v>
      </c>
      <c r="S17" s="42">
        <f>'Каникулы в горах | FIT15'!S17</f>
        <v>12780</v>
      </c>
      <c r="T17" s="42">
        <f>'Каникулы в горах | FIT15'!T17</f>
        <v>12150</v>
      </c>
      <c r="U17" s="42">
        <f>'Каникулы в горах | FIT15'!U17</f>
        <v>12780</v>
      </c>
      <c r="V17" s="42">
        <f>'Каникулы в горах | FIT15'!V17</f>
        <v>12150</v>
      </c>
      <c r="W17" s="42">
        <f>'Каникулы в горах | FIT15'!W17</f>
        <v>13410</v>
      </c>
      <c r="X17" s="42">
        <f>'Каникулы в горах | FIT15'!X17</f>
        <v>13410</v>
      </c>
      <c r="Y17" s="42">
        <f>'Каникулы в горах | FIT15'!Y17</f>
        <v>13410</v>
      </c>
      <c r="Z17" s="42">
        <f>'Каникулы в горах | FIT15'!Z17</f>
        <v>12150</v>
      </c>
    </row>
    <row r="18" spans="1:2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s="53" customFormat="1" x14ac:dyDescent="0.2">
      <c r="A19" s="88">
        <f>A7</f>
        <v>1</v>
      </c>
      <c r="B19" s="42">
        <f>'Каникулы в горах | FIT15'!B19</f>
        <v>35640</v>
      </c>
      <c r="C19" s="42">
        <f>'Каникулы в горах | FIT15'!C19</f>
        <v>31140</v>
      </c>
      <c r="D19" s="42">
        <f>'Каникулы в горах | FIT15'!D19</f>
        <v>31140</v>
      </c>
      <c r="E19" s="42">
        <f>'Каникулы в горах | FIT15'!E19</f>
        <v>31140</v>
      </c>
      <c r="F19" s="42">
        <f>'Каникулы в горах | FIT15'!F19</f>
        <v>31140</v>
      </c>
      <c r="G19" s="42">
        <f>'Каникулы в горах | FIT15'!G19</f>
        <v>35640</v>
      </c>
      <c r="H19" s="42">
        <f>'Каникулы в горах | FIT15'!H19</f>
        <v>31140</v>
      </c>
      <c r="I19" s="42">
        <f>'Каникулы в горах | FIT15'!I19</f>
        <v>32940</v>
      </c>
      <c r="J19" s="42">
        <f>'Каникулы в горах | FIT15'!J19</f>
        <v>32940</v>
      </c>
      <c r="K19" s="42">
        <f>'Каникулы в горах | FIT15'!K19</f>
        <v>32940</v>
      </c>
      <c r="L19" s="42">
        <f>'Каникулы в горах | FIT15'!L19</f>
        <v>32940</v>
      </c>
      <c r="M19" s="42">
        <f>'Каникулы в горах | FIT15'!M19</f>
        <v>34740</v>
      </c>
      <c r="N19" s="42">
        <f>'Каникулы в горах | FIT15'!N19</f>
        <v>29250</v>
      </c>
      <c r="O19" s="42">
        <f>'Каникулы в горах | FIT15'!O19</f>
        <v>26910</v>
      </c>
      <c r="P19" s="42">
        <f>'Каникулы в горах | FIT15'!P19</f>
        <v>27540</v>
      </c>
      <c r="Q19" s="42">
        <f>'Каникулы в горах | FIT15'!Q19</f>
        <v>26910</v>
      </c>
      <c r="R19" s="42">
        <f>'Каникулы в горах | FIT15'!R19</f>
        <v>27540</v>
      </c>
      <c r="S19" s="42">
        <f>'Каникулы в горах | FIT15'!S19</f>
        <v>26280</v>
      </c>
      <c r="T19" s="42">
        <f>'Каникулы в горах | FIT15'!T19</f>
        <v>25650</v>
      </c>
      <c r="U19" s="42">
        <f>'Каникулы в горах | FIT15'!U19</f>
        <v>26280</v>
      </c>
      <c r="V19" s="42">
        <f>'Каникулы в горах | FIT15'!V19</f>
        <v>25650</v>
      </c>
      <c r="W19" s="42">
        <f>'Каникулы в горах | FIT15'!W19</f>
        <v>26910</v>
      </c>
      <c r="X19" s="42">
        <f>'Каникулы в горах | FIT15'!X19</f>
        <v>26910</v>
      </c>
      <c r="Y19" s="42">
        <f>'Каникулы в горах | FIT15'!Y19</f>
        <v>26910</v>
      </c>
      <c r="Z19" s="42">
        <f>'Каникулы в горах | FIT15'!Z19</f>
        <v>25650</v>
      </c>
    </row>
    <row r="20" spans="1:26" s="53" customFormat="1" x14ac:dyDescent="0.2">
      <c r="A20" s="88">
        <f>A8</f>
        <v>2</v>
      </c>
      <c r="B20" s="42">
        <f>'Каникулы в горах | FIT15'!B20</f>
        <v>36990</v>
      </c>
      <c r="C20" s="42">
        <f>'Каникулы в горах | FIT15'!C20</f>
        <v>32490</v>
      </c>
      <c r="D20" s="42">
        <f>'Каникулы в горах | FIT15'!D20</f>
        <v>32490</v>
      </c>
      <c r="E20" s="42">
        <f>'Каникулы в горах | FIT15'!E20</f>
        <v>32490</v>
      </c>
      <c r="F20" s="42">
        <f>'Каникулы в горах | FIT15'!F20</f>
        <v>32490</v>
      </c>
      <c r="G20" s="42">
        <f>'Каникулы в горах | FIT15'!G20</f>
        <v>36990</v>
      </c>
      <c r="H20" s="42">
        <f>'Каникулы в горах | FIT15'!H20</f>
        <v>32490</v>
      </c>
      <c r="I20" s="42">
        <f>'Каникулы в горах | FIT15'!I20</f>
        <v>34290</v>
      </c>
      <c r="J20" s="42">
        <f>'Каникулы в горах | FIT15'!J20</f>
        <v>34290</v>
      </c>
      <c r="K20" s="42">
        <f>'Каникулы в горах | FIT15'!K20</f>
        <v>34290</v>
      </c>
      <c r="L20" s="42">
        <f>'Каникулы в горах | FIT15'!L20</f>
        <v>34290</v>
      </c>
      <c r="M20" s="42">
        <f>'Каникулы в горах | FIT15'!M20</f>
        <v>36090</v>
      </c>
      <c r="N20" s="42">
        <f>'Каникулы в горах | FIT15'!N20</f>
        <v>30600</v>
      </c>
      <c r="O20" s="42">
        <f>'Каникулы в горах | FIT15'!O20</f>
        <v>28260</v>
      </c>
      <c r="P20" s="42">
        <f>'Каникулы в горах | FIT15'!P20</f>
        <v>28890</v>
      </c>
      <c r="Q20" s="42">
        <f>'Каникулы в горах | FIT15'!Q20</f>
        <v>28260</v>
      </c>
      <c r="R20" s="42">
        <f>'Каникулы в горах | FIT15'!R20</f>
        <v>28890</v>
      </c>
      <c r="S20" s="42">
        <f>'Каникулы в горах | FIT15'!S20</f>
        <v>27630</v>
      </c>
      <c r="T20" s="42">
        <f>'Каникулы в горах | FIT15'!T20</f>
        <v>27000</v>
      </c>
      <c r="U20" s="42">
        <f>'Каникулы в горах | FIT15'!U20</f>
        <v>27630</v>
      </c>
      <c r="V20" s="42">
        <f>'Каникулы в горах | FIT15'!V20</f>
        <v>27000</v>
      </c>
      <c r="W20" s="42">
        <f>'Каникулы в горах | FIT15'!W20</f>
        <v>28260</v>
      </c>
      <c r="X20" s="42">
        <f>'Каникулы в горах | FIT15'!X20</f>
        <v>28260</v>
      </c>
      <c r="Y20" s="42">
        <f>'Каникулы в горах | FIT15'!Y20</f>
        <v>28260</v>
      </c>
      <c r="Z20" s="42">
        <f>'Каникулы в горах | FIT15'!Z20</f>
        <v>27000</v>
      </c>
    </row>
    <row r="21" spans="1:2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s="53" customFormat="1" x14ac:dyDescent="0.2">
      <c r="A22" s="88" t="s">
        <v>88</v>
      </c>
      <c r="B22" s="42">
        <f>'Каникулы в горах | FIT15'!B22</f>
        <v>59490</v>
      </c>
      <c r="C22" s="42">
        <f>'Каникулы в горах | FIT15'!C22</f>
        <v>54990</v>
      </c>
      <c r="D22" s="42">
        <f>'Каникулы в горах | FIT15'!D22</f>
        <v>54990</v>
      </c>
      <c r="E22" s="42">
        <f>'Каникулы в горах | FIT15'!E22</f>
        <v>54990</v>
      </c>
      <c r="F22" s="42">
        <f>'Каникулы в горах | FIT15'!F22</f>
        <v>54990</v>
      </c>
      <c r="G22" s="42">
        <f>'Каникулы в горах | FIT15'!G22</f>
        <v>59490</v>
      </c>
      <c r="H22" s="42">
        <f>'Каникулы в горах | FIT15'!H22</f>
        <v>54990</v>
      </c>
      <c r="I22" s="42">
        <f>'Каникулы в горах | FIT15'!I22</f>
        <v>56790</v>
      </c>
      <c r="J22" s="42">
        <f>'Каникулы в горах | FIT15'!J22</f>
        <v>56790</v>
      </c>
      <c r="K22" s="42">
        <f>'Каникулы в горах | FIT15'!K22</f>
        <v>56790</v>
      </c>
      <c r="L22" s="42">
        <f>'Каникулы в горах | FIT15'!L22</f>
        <v>56790</v>
      </c>
      <c r="M22" s="42">
        <f>'Каникулы в горах | FIT15'!M22</f>
        <v>58590</v>
      </c>
      <c r="N22" s="42">
        <f>'Каникулы в горах | FIT15'!N22</f>
        <v>53100</v>
      </c>
      <c r="O22" s="42">
        <f>'Каникулы в горах | FIT15'!O22</f>
        <v>50760</v>
      </c>
      <c r="P22" s="42">
        <f>'Каникулы в горах | FIT15'!P22</f>
        <v>51390</v>
      </c>
      <c r="Q22" s="42">
        <f>'Каникулы в горах | FIT15'!Q22</f>
        <v>50760</v>
      </c>
      <c r="R22" s="42">
        <f>'Каникулы в горах | FIT15'!R22</f>
        <v>51390</v>
      </c>
      <c r="S22" s="42">
        <f>'Каникулы в горах | FIT15'!S22</f>
        <v>50130</v>
      </c>
      <c r="T22" s="42">
        <f>'Каникулы в горах | FIT15'!T22</f>
        <v>49500</v>
      </c>
      <c r="U22" s="42">
        <f>'Каникулы в горах | FIT15'!U22</f>
        <v>50130</v>
      </c>
      <c r="V22" s="42">
        <f>'Каникулы в горах | FIT15'!V22</f>
        <v>49500</v>
      </c>
      <c r="W22" s="42">
        <f>'Каникулы в горах | FIT15'!W22</f>
        <v>50760</v>
      </c>
      <c r="X22" s="42">
        <f>'Каникулы в горах | FIT15'!X22</f>
        <v>50760</v>
      </c>
      <c r="Y22" s="42">
        <f>'Каникулы в горах | FIT15'!Y22</f>
        <v>50760</v>
      </c>
      <c r="Z22" s="42">
        <f>'Каникулы в горах | FIT15'!Z22</f>
        <v>49500</v>
      </c>
    </row>
    <row r="23" spans="1:2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8" customHeight="1" x14ac:dyDescent="0.2">
      <c r="A24" s="111" t="s">
        <v>100</v>
      </c>
      <c r="B24" s="138">
        <f t="shared" ref="B24" si="0">B4</f>
        <v>45574</v>
      </c>
      <c r="C24" s="138">
        <f t="shared" ref="C24:Z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row>
    <row r="25" spans="1:26" ht="20.25" customHeight="1" x14ac:dyDescent="0.2">
      <c r="A25" s="90" t="s">
        <v>64</v>
      </c>
      <c r="B25" s="138">
        <f t="shared" ref="B25" si="2">B5</f>
        <v>45577</v>
      </c>
      <c r="C25" s="138">
        <f t="shared" ref="C25:Z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row>
    <row r="26" spans="1:2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s="50" customFormat="1" x14ac:dyDescent="0.2">
      <c r="A27" s="88">
        <v>1</v>
      </c>
      <c r="B27" s="94">
        <f t="shared" ref="B27" si="4">ROUNDUP(B7*0.87,)</f>
        <v>15347</v>
      </c>
      <c r="C27" s="94">
        <f t="shared" ref="C27:Z27" si="5">ROUNDUP(C7*0.87,)</f>
        <v>11432</v>
      </c>
      <c r="D27" s="94">
        <f t="shared" si="5"/>
        <v>11432</v>
      </c>
      <c r="E27" s="94">
        <f t="shared" si="5"/>
        <v>11432</v>
      </c>
      <c r="F27" s="94">
        <f t="shared" si="5"/>
        <v>11432</v>
      </c>
      <c r="G27" s="94">
        <f t="shared" si="5"/>
        <v>15347</v>
      </c>
      <c r="H27" s="94">
        <f t="shared" si="5"/>
        <v>11432</v>
      </c>
      <c r="I27" s="94">
        <f t="shared" si="5"/>
        <v>12998</v>
      </c>
      <c r="J27" s="94">
        <f t="shared" si="5"/>
        <v>12998</v>
      </c>
      <c r="K27" s="94">
        <f t="shared" si="5"/>
        <v>12998</v>
      </c>
      <c r="L27" s="94">
        <f t="shared" si="5"/>
        <v>12998</v>
      </c>
      <c r="M27" s="94">
        <f t="shared" si="5"/>
        <v>14564</v>
      </c>
      <c r="N27" s="94">
        <f t="shared" si="5"/>
        <v>9788</v>
      </c>
      <c r="O27" s="94">
        <f t="shared" si="5"/>
        <v>7752</v>
      </c>
      <c r="P27" s="94">
        <f t="shared" si="5"/>
        <v>8300</v>
      </c>
      <c r="Q27" s="94">
        <f t="shared" si="5"/>
        <v>7752</v>
      </c>
      <c r="R27" s="94">
        <f t="shared" si="5"/>
        <v>8300</v>
      </c>
      <c r="S27" s="94">
        <f t="shared" si="5"/>
        <v>7204</v>
      </c>
      <c r="T27" s="94">
        <f t="shared" si="5"/>
        <v>6656</v>
      </c>
      <c r="U27" s="94">
        <f t="shared" si="5"/>
        <v>7204</v>
      </c>
      <c r="V27" s="94">
        <f t="shared" si="5"/>
        <v>6656</v>
      </c>
      <c r="W27" s="94">
        <f t="shared" si="5"/>
        <v>7752</v>
      </c>
      <c r="X27" s="94">
        <f t="shared" si="5"/>
        <v>7752</v>
      </c>
      <c r="Y27" s="94">
        <f t="shared" si="5"/>
        <v>7752</v>
      </c>
      <c r="Z27" s="94">
        <f t="shared" si="5"/>
        <v>6656</v>
      </c>
    </row>
    <row r="28" spans="1:26" s="50" customFormat="1" x14ac:dyDescent="0.2">
      <c r="A28" s="88">
        <v>2</v>
      </c>
      <c r="B28" s="94">
        <f t="shared" ref="B28" si="6">ROUNDUP(B8*0.87,)</f>
        <v>16522</v>
      </c>
      <c r="C28" s="94">
        <f t="shared" ref="C28:Z28" si="7">ROUNDUP(C8*0.87,)</f>
        <v>12607</v>
      </c>
      <c r="D28" s="94">
        <f t="shared" si="7"/>
        <v>12607</v>
      </c>
      <c r="E28" s="94">
        <f t="shared" si="7"/>
        <v>12607</v>
      </c>
      <c r="F28" s="94">
        <f t="shared" si="7"/>
        <v>12607</v>
      </c>
      <c r="G28" s="94">
        <f t="shared" si="7"/>
        <v>16522</v>
      </c>
      <c r="H28" s="94">
        <f t="shared" si="7"/>
        <v>12607</v>
      </c>
      <c r="I28" s="94">
        <f t="shared" si="7"/>
        <v>14173</v>
      </c>
      <c r="J28" s="94">
        <f t="shared" si="7"/>
        <v>14173</v>
      </c>
      <c r="K28" s="94">
        <f t="shared" si="7"/>
        <v>14173</v>
      </c>
      <c r="L28" s="94">
        <f t="shared" si="7"/>
        <v>14173</v>
      </c>
      <c r="M28" s="94">
        <f t="shared" si="7"/>
        <v>15739</v>
      </c>
      <c r="N28" s="94">
        <f t="shared" si="7"/>
        <v>10962</v>
      </c>
      <c r="O28" s="94">
        <f t="shared" si="7"/>
        <v>8927</v>
      </c>
      <c r="P28" s="94">
        <f t="shared" si="7"/>
        <v>9475</v>
      </c>
      <c r="Q28" s="94">
        <f t="shared" si="7"/>
        <v>8927</v>
      </c>
      <c r="R28" s="94">
        <f t="shared" si="7"/>
        <v>9475</v>
      </c>
      <c r="S28" s="94">
        <f t="shared" si="7"/>
        <v>8379</v>
      </c>
      <c r="T28" s="94">
        <f t="shared" si="7"/>
        <v>7830</v>
      </c>
      <c r="U28" s="94">
        <f t="shared" si="7"/>
        <v>8379</v>
      </c>
      <c r="V28" s="94">
        <f t="shared" si="7"/>
        <v>7830</v>
      </c>
      <c r="W28" s="94">
        <f t="shared" si="7"/>
        <v>8927</v>
      </c>
      <c r="X28" s="94">
        <f t="shared" si="7"/>
        <v>8927</v>
      </c>
      <c r="Y28" s="94">
        <f t="shared" si="7"/>
        <v>8927</v>
      </c>
      <c r="Z28" s="94">
        <f t="shared" si="7"/>
        <v>7830</v>
      </c>
    </row>
    <row r="29" spans="1:2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s="50" customFormat="1" x14ac:dyDescent="0.2">
      <c r="A30" s="187">
        <v>1</v>
      </c>
      <c r="B30" s="94">
        <f t="shared" ref="B30" si="8">ROUNDUP(B10*0.87,)</f>
        <v>16130</v>
      </c>
      <c r="C30" s="94">
        <f t="shared" ref="C30:Z30" si="9">ROUNDUP(C10*0.87,)</f>
        <v>12215</v>
      </c>
      <c r="D30" s="94">
        <f t="shared" si="9"/>
        <v>12215</v>
      </c>
      <c r="E30" s="94">
        <f t="shared" si="9"/>
        <v>12215</v>
      </c>
      <c r="F30" s="94">
        <f t="shared" si="9"/>
        <v>12215</v>
      </c>
      <c r="G30" s="94">
        <f t="shared" si="9"/>
        <v>16130</v>
      </c>
      <c r="H30" s="94">
        <f t="shared" si="9"/>
        <v>12215</v>
      </c>
      <c r="I30" s="94">
        <f t="shared" si="9"/>
        <v>13781</v>
      </c>
      <c r="J30" s="94">
        <f t="shared" si="9"/>
        <v>13781</v>
      </c>
      <c r="K30" s="94">
        <f t="shared" si="9"/>
        <v>13781</v>
      </c>
      <c r="L30" s="94">
        <f t="shared" si="9"/>
        <v>13781</v>
      </c>
      <c r="M30" s="94">
        <f t="shared" si="9"/>
        <v>15347</v>
      </c>
      <c r="N30" s="94">
        <f t="shared" si="9"/>
        <v>10571</v>
      </c>
      <c r="O30" s="94">
        <f t="shared" si="9"/>
        <v>8535</v>
      </c>
      <c r="P30" s="94">
        <f t="shared" si="9"/>
        <v>9083</v>
      </c>
      <c r="Q30" s="94">
        <f t="shared" si="9"/>
        <v>8535</v>
      </c>
      <c r="R30" s="94">
        <f t="shared" si="9"/>
        <v>9083</v>
      </c>
      <c r="S30" s="94">
        <f t="shared" si="9"/>
        <v>7987</v>
      </c>
      <c r="T30" s="94">
        <f t="shared" si="9"/>
        <v>7439</v>
      </c>
      <c r="U30" s="94">
        <f t="shared" si="9"/>
        <v>7987</v>
      </c>
      <c r="V30" s="94">
        <f t="shared" si="9"/>
        <v>7439</v>
      </c>
      <c r="W30" s="94">
        <f t="shared" si="9"/>
        <v>8535</v>
      </c>
      <c r="X30" s="94">
        <f t="shared" si="9"/>
        <v>8535</v>
      </c>
      <c r="Y30" s="94">
        <f t="shared" si="9"/>
        <v>8535</v>
      </c>
      <c r="Z30" s="94">
        <f t="shared" si="9"/>
        <v>7439</v>
      </c>
    </row>
    <row r="31" spans="1:26" s="50" customFormat="1" x14ac:dyDescent="0.2">
      <c r="A31" s="187">
        <v>2</v>
      </c>
      <c r="B31" s="94">
        <f t="shared" ref="B31" si="10">ROUNDUP(B11*0.87,)</f>
        <v>17305</v>
      </c>
      <c r="C31" s="94">
        <f t="shared" ref="C31:Z31" si="11">ROUNDUP(C11*0.87,)</f>
        <v>13390</v>
      </c>
      <c r="D31" s="94">
        <f t="shared" si="11"/>
        <v>13390</v>
      </c>
      <c r="E31" s="94">
        <f t="shared" si="11"/>
        <v>13390</v>
      </c>
      <c r="F31" s="94">
        <f t="shared" si="11"/>
        <v>13390</v>
      </c>
      <c r="G31" s="94">
        <f t="shared" si="11"/>
        <v>17305</v>
      </c>
      <c r="H31" s="94">
        <f t="shared" si="11"/>
        <v>13390</v>
      </c>
      <c r="I31" s="94">
        <f t="shared" si="11"/>
        <v>14956</v>
      </c>
      <c r="J31" s="94">
        <f t="shared" si="11"/>
        <v>14956</v>
      </c>
      <c r="K31" s="94">
        <f t="shared" si="11"/>
        <v>14956</v>
      </c>
      <c r="L31" s="94">
        <f t="shared" si="11"/>
        <v>14956</v>
      </c>
      <c r="M31" s="94">
        <f t="shared" si="11"/>
        <v>16522</v>
      </c>
      <c r="N31" s="94">
        <f t="shared" si="11"/>
        <v>11745</v>
      </c>
      <c r="O31" s="94">
        <f t="shared" si="11"/>
        <v>9710</v>
      </c>
      <c r="P31" s="94">
        <f t="shared" si="11"/>
        <v>10258</v>
      </c>
      <c r="Q31" s="94">
        <f t="shared" si="11"/>
        <v>9710</v>
      </c>
      <c r="R31" s="94">
        <f t="shared" si="11"/>
        <v>10258</v>
      </c>
      <c r="S31" s="94">
        <f t="shared" si="11"/>
        <v>9162</v>
      </c>
      <c r="T31" s="94">
        <f t="shared" si="11"/>
        <v>8613</v>
      </c>
      <c r="U31" s="94">
        <f t="shared" si="11"/>
        <v>9162</v>
      </c>
      <c r="V31" s="94">
        <f t="shared" si="11"/>
        <v>8613</v>
      </c>
      <c r="W31" s="94">
        <f t="shared" si="11"/>
        <v>9710</v>
      </c>
      <c r="X31" s="94">
        <f t="shared" si="11"/>
        <v>9710</v>
      </c>
      <c r="Y31" s="94">
        <f t="shared" si="11"/>
        <v>9710</v>
      </c>
      <c r="Z31" s="94">
        <f t="shared" si="11"/>
        <v>8613</v>
      </c>
    </row>
    <row r="32" spans="1:2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s="50" customFormat="1" x14ac:dyDescent="0.2">
      <c r="A33" s="88">
        <f>A27</f>
        <v>1</v>
      </c>
      <c r="B33" s="94">
        <f t="shared" ref="B33" si="12">ROUNDUP(B13*0.87,)</f>
        <v>16913</v>
      </c>
      <c r="C33" s="94">
        <f t="shared" ref="C33:Z33" si="13">ROUNDUP(C13*0.87,)</f>
        <v>12998</v>
      </c>
      <c r="D33" s="94">
        <f t="shared" si="13"/>
        <v>12998</v>
      </c>
      <c r="E33" s="94">
        <f t="shared" si="13"/>
        <v>12998</v>
      </c>
      <c r="F33" s="94">
        <f t="shared" si="13"/>
        <v>12998</v>
      </c>
      <c r="G33" s="94">
        <f t="shared" si="13"/>
        <v>16913</v>
      </c>
      <c r="H33" s="94">
        <f t="shared" si="13"/>
        <v>12998</v>
      </c>
      <c r="I33" s="94">
        <f t="shared" si="13"/>
        <v>14564</v>
      </c>
      <c r="J33" s="94">
        <f t="shared" si="13"/>
        <v>14564</v>
      </c>
      <c r="K33" s="94">
        <f t="shared" si="13"/>
        <v>14564</v>
      </c>
      <c r="L33" s="94">
        <f t="shared" si="13"/>
        <v>14564</v>
      </c>
      <c r="M33" s="94">
        <f t="shared" si="13"/>
        <v>16130</v>
      </c>
      <c r="N33" s="94">
        <f t="shared" si="13"/>
        <v>11354</v>
      </c>
      <c r="O33" s="94">
        <f t="shared" si="13"/>
        <v>9318</v>
      </c>
      <c r="P33" s="94">
        <f t="shared" si="13"/>
        <v>9866</v>
      </c>
      <c r="Q33" s="94">
        <f t="shared" si="13"/>
        <v>9318</v>
      </c>
      <c r="R33" s="94">
        <f t="shared" si="13"/>
        <v>9866</v>
      </c>
      <c r="S33" s="94">
        <f t="shared" si="13"/>
        <v>8770</v>
      </c>
      <c r="T33" s="94">
        <f t="shared" si="13"/>
        <v>8222</v>
      </c>
      <c r="U33" s="94">
        <f t="shared" si="13"/>
        <v>8770</v>
      </c>
      <c r="V33" s="94">
        <f t="shared" si="13"/>
        <v>8222</v>
      </c>
      <c r="W33" s="94">
        <f t="shared" si="13"/>
        <v>9318</v>
      </c>
      <c r="X33" s="94">
        <f t="shared" si="13"/>
        <v>9318</v>
      </c>
      <c r="Y33" s="94">
        <f t="shared" si="13"/>
        <v>9318</v>
      </c>
      <c r="Z33" s="94">
        <f t="shared" si="13"/>
        <v>8222</v>
      </c>
    </row>
    <row r="34" spans="1:26" s="50" customFormat="1" x14ac:dyDescent="0.2">
      <c r="A34" s="88">
        <f>A28</f>
        <v>2</v>
      </c>
      <c r="B34" s="94">
        <f t="shared" ref="B34" si="14">ROUNDUP(B14*0.87,)</f>
        <v>18088</v>
      </c>
      <c r="C34" s="94">
        <f t="shared" ref="C34:Z34" si="15">ROUNDUP(C14*0.87,)</f>
        <v>14173</v>
      </c>
      <c r="D34" s="94">
        <f t="shared" si="15"/>
        <v>14173</v>
      </c>
      <c r="E34" s="94">
        <f t="shared" si="15"/>
        <v>14173</v>
      </c>
      <c r="F34" s="94">
        <f t="shared" si="15"/>
        <v>14173</v>
      </c>
      <c r="G34" s="94">
        <f t="shared" si="15"/>
        <v>18088</v>
      </c>
      <c r="H34" s="94">
        <f t="shared" si="15"/>
        <v>14173</v>
      </c>
      <c r="I34" s="94">
        <f t="shared" si="15"/>
        <v>15739</v>
      </c>
      <c r="J34" s="94">
        <f t="shared" si="15"/>
        <v>15739</v>
      </c>
      <c r="K34" s="94">
        <f t="shared" si="15"/>
        <v>15739</v>
      </c>
      <c r="L34" s="94">
        <f t="shared" si="15"/>
        <v>15739</v>
      </c>
      <c r="M34" s="94">
        <f t="shared" si="15"/>
        <v>17305</v>
      </c>
      <c r="N34" s="94">
        <f t="shared" si="15"/>
        <v>12528</v>
      </c>
      <c r="O34" s="94">
        <f t="shared" si="15"/>
        <v>10493</v>
      </c>
      <c r="P34" s="94">
        <f t="shared" si="15"/>
        <v>11041</v>
      </c>
      <c r="Q34" s="94">
        <f t="shared" si="15"/>
        <v>10493</v>
      </c>
      <c r="R34" s="94">
        <f t="shared" si="15"/>
        <v>11041</v>
      </c>
      <c r="S34" s="94">
        <f t="shared" si="15"/>
        <v>9945</v>
      </c>
      <c r="T34" s="94">
        <f t="shared" si="15"/>
        <v>9396</v>
      </c>
      <c r="U34" s="94">
        <f t="shared" si="15"/>
        <v>9945</v>
      </c>
      <c r="V34" s="94">
        <f t="shared" si="15"/>
        <v>9396</v>
      </c>
      <c r="W34" s="94">
        <f t="shared" si="15"/>
        <v>10493</v>
      </c>
      <c r="X34" s="94">
        <f t="shared" si="15"/>
        <v>10493</v>
      </c>
      <c r="Y34" s="94">
        <f t="shared" si="15"/>
        <v>10493</v>
      </c>
      <c r="Z34" s="94">
        <f t="shared" si="15"/>
        <v>9396</v>
      </c>
    </row>
    <row r="35" spans="1:2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s="50" customFormat="1" x14ac:dyDescent="0.2">
      <c r="A36" s="88">
        <f>A27</f>
        <v>1</v>
      </c>
      <c r="B36" s="94">
        <f t="shared" ref="B36" si="16">ROUNDUP(B16*0.87,)</f>
        <v>18088</v>
      </c>
      <c r="C36" s="94">
        <f t="shared" ref="C36:Z36" si="17">ROUNDUP(C16*0.87,)</f>
        <v>14173</v>
      </c>
      <c r="D36" s="94">
        <f t="shared" si="17"/>
        <v>14173</v>
      </c>
      <c r="E36" s="94">
        <f t="shared" si="17"/>
        <v>14173</v>
      </c>
      <c r="F36" s="94">
        <f t="shared" si="17"/>
        <v>14173</v>
      </c>
      <c r="G36" s="94">
        <f t="shared" si="17"/>
        <v>18088</v>
      </c>
      <c r="H36" s="94">
        <f t="shared" si="17"/>
        <v>14173</v>
      </c>
      <c r="I36" s="94">
        <f t="shared" si="17"/>
        <v>15739</v>
      </c>
      <c r="J36" s="94">
        <f t="shared" si="17"/>
        <v>15739</v>
      </c>
      <c r="K36" s="94">
        <f t="shared" si="17"/>
        <v>15739</v>
      </c>
      <c r="L36" s="94">
        <f t="shared" si="17"/>
        <v>15739</v>
      </c>
      <c r="M36" s="94">
        <f t="shared" si="17"/>
        <v>17305</v>
      </c>
      <c r="N36" s="94">
        <f t="shared" si="17"/>
        <v>12528</v>
      </c>
      <c r="O36" s="94">
        <f t="shared" si="17"/>
        <v>10493</v>
      </c>
      <c r="P36" s="94">
        <f t="shared" si="17"/>
        <v>11041</v>
      </c>
      <c r="Q36" s="94">
        <f t="shared" si="17"/>
        <v>10493</v>
      </c>
      <c r="R36" s="94">
        <f t="shared" si="17"/>
        <v>11041</v>
      </c>
      <c r="S36" s="94">
        <f t="shared" si="17"/>
        <v>9945</v>
      </c>
      <c r="T36" s="94">
        <f t="shared" si="17"/>
        <v>9396</v>
      </c>
      <c r="U36" s="94">
        <f t="shared" si="17"/>
        <v>9945</v>
      </c>
      <c r="V36" s="94">
        <f t="shared" si="17"/>
        <v>9396</v>
      </c>
      <c r="W36" s="94">
        <f t="shared" si="17"/>
        <v>10493</v>
      </c>
      <c r="X36" s="94">
        <f t="shared" si="17"/>
        <v>10493</v>
      </c>
      <c r="Y36" s="94">
        <f t="shared" si="17"/>
        <v>10493</v>
      </c>
      <c r="Z36" s="94">
        <f t="shared" si="17"/>
        <v>9396</v>
      </c>
    </row>
    <row r="37" spans="1:26" s="50" customFormat="1" x14ac:dyDescent="0.2">
      <c r="A37" s="88">
        <f>A28</f>
        <v>2</v>
      </c>
      <c r="B37" s="94">
        <f t="shared" ref="B37" si="18">ROUNDUP(B17*0.87,)</f>
        <v>19262</v>
      </c>
      <c r="C37" s="94">
        <f t="shared" ref="C37:Z37" si="19">ROUNDUP(C17*0.87,)</f>
        <v>15347</v>
      </c>
      <c r="D37" s="94">
        <f t="shared" si="19"/>
        <v>15347</v>
      </c>
      <c r="E37" s="94">
        <f t="shared" si="19"/>
        <v>15347</v>
      </c>
      <c r="F37" s="94">
        <f t="shared" si="19"/>
        <v>15347</v>
      </c>
      <c r="G37" s="94">
        <f t="shared" si="19"/>
        <v>19262</v>
      </c>
      <c r="H37" s="94">
        <f t="shared" si="19"/>
        <v>15347</v>
      </c>
      <c r="I37" s="94">
        <f t="shared" si="19"/>
        <v>16913</v>
      </c>
      <c r="J37" s="94">
        <f t="shared" si="19"/>
        <v>16913</v>
      </c>
      <c r="K37" s="94">
        <f t="shared" si="19"/>
        <v>16913</v>
      </c>
      <c r="L37" s="94">
        <f t="shared" si="19"/>
        <v>16913</v>
      </c>
      <c r="M37" s="94">
        <f t="shared" si="19"/>
        <v>18479</v>
      </c>
      <c r="N37" s="94">
        <f t="shared" si="19"/>
        <v>13703</v>
      </c>
      <c r="O37" s="94">
        <f t="shared" si="19"/>
        <v>11667</v>
      </c>
      <c r="P37" s="94">
        <f t="shared" si="19"/>
        <v>12215</v>
      </c>
      <c r="Q37" s="94">
        <f t="shared" si="19"/>
        <v>11667</v>
      </c>
      <c r="R37" s="94">
        <f t="shared" si="19"/>
        <v>12215</v>
      </c>
      <c r="S37" s="94">
        <f t="shared" si="19"/>
        <v>11119</v>
      </c>
      <c r="T37" s="94">
        <f t="shared" si="19"/>
        <v>10571</v>
      </c>
      <c r="U37" s="94">
        <f t="shared" si="19"/>
        <v>11119</v>
      </c>
      <c r="V37" s="94">
        <f t="shared" si="19"/>
        <v>10571</v>
      </c>
      <c r="W37" s="94">
        <f t="shared" si="19"/>
        <v>11667</v>
      </c>
      <c r="X37" s="94">
        <f t="shared" si="19"/>
        <v>11667</v>
      </c>
      <c r="Y37" s="94">
        <f t="shared" si="19"/>
        <v>11667</v>
      </c>
      <c r="Z37" s="94">
        <f t="shared" si="19"/>
        <v>10571</v>
      </c>
    </row>
    <row r="38" spans="1:2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s="50" customFormat="1" x14ac:dyDescent="0.2">
      <c r="A39" s="88">
        <f>A27</f>
        <v>1</v>
      </c>
      <c r="B39" s="94">
        <f t="shared" ref="B39" si="20">ROUNDUP(B19*0.87,)</f>
        <v>31007</v>
      </c>
      <c r="C39" s="94">
        <f t="shared" ref="C39:Z39" si="21">ROUNDUP(C19*0.87,)</f>
        <v>27092</v>
      </c>
      <c r="D39" s="94">
        <f t="shared" si="21"/>
        <v>27092</v>
      </c>
      <c r="E39" s="94">
        <f t="shared" si="21"/>
        <v>27092</v>
      </c>
      <c r="F39" s="94">
        <f t="shared" si="21"/>
        <v>27092</v>
      </c>
      <c r="G39" s="94">
        <f t="shared" si="21"/>
        <v>31007</v>
      </c>
      <c r="H39" s="94">
        <f t="shared" si="21"/>
        <v>27092</v>
      </c>
      <c r="I39" s="94">
        <f t="shared" si="21"/>
        <v>28658</v>
      </c>
      <c r="J39" s="94">
        <f t="shared" si="21"/>
        <v>28658</v>
      </c>
      <c r="K39" s="94">
        <f t="shared" si="21"/>
        <v>28658</v>
      </c>
      <c r="L39" s="94">
        <f t="shared" si="21"/>
        <v>28658</v>
      </c>
      <c r="M39" s="94">
        <f t="shared" si="21"/>
        <v>30224</v>
      </c>
      <c r="N39" s="94">
        <f t="shared" si="21"/>
        <v>25448</v>
      </c>
      <c r="O39" s="94">
        <f t="shared" si="21"/>
        <v>23412</v>
      </c>
      <c r="P39" s="94">
        <f t="shared" si="21"/>
        <v>23960</v>
      </c>
      <c r="Q39" s="94">
        <f t="shared" si="21"/>
        <v>23412</v>
      </c>
      <c r="R39" s="94">
        <f t="shared" si="21"/>
        <v>23960</v>
      </c>
      <c r="S39" s="94">
        <f t="shared" si="21"/>
        <v>22864</v>
      </c>
      <c r="T39" s="94">
        <f t="shared" si="21"/>
        <v>22316</v>
      </c>
      <c r="U39" s="94">
        <f t="shared" si="21"/>
        <v>22864</v>
      </c>
      <c r="V39" s="94">
        <f t="shared" si="21"/>
        <v>22316</v>
      </c>
      <c r="W39" s="94">
        <f t="shared" si="21"/>
        <v>23412</v>
      </c>
      <c r="X39" s="94">
        <f t="shared" si="21"/>
        <v>23412</v>
      </c>
      <c r="Y39" s="94">
        <f t="shared" si="21"/>
        <v>23412</v>
      </c>
      <c r="Z39" s="94">
        <f t="shared" si="21"/>
        <v>22316</v>
      </c>
    </row>
    <row r="40" spans="1:26" s="50" customFormat="1" x14ac:dyDescent="0.2">
      <c r="A40" s="88">
        <f>A28</f>
        <v>2</v>
      </c>
      <c r="B40" s="94">
        <f t="shared" ref="B40" si="22">ROUNDUP(B20*0.87,)</f>
        <v>32182</v>
      </c>
      <c r="C40" s="94">
        <f t="shared" ref="C40:Z40" si="23">ROUNDUP(C20*0.87,)</f>
        <v>28267</v>
      </c>
      <c r="D40" s="94">
        <f t="shared" si="23"/>
        <v>28267</v>
      </c>
      <c r="E40" s="94">
        <f t="shared" si="23"/>
        <v>28267</v>
      </c>
      <c r="F40" s="94">
        <f t="shared" si="23"/>
        <v>28267</v>
      </c>
      <c r="G40" s="94">
        <f t="shared" si="23"/>
        <v>32182</v>
      </c>
      <c r="H40" s="94">
        <f t="shared" si="23"/>
        <v>28267</v>
      </c>
      <c r="I40" s="94">
        <f t="shared" si="23"/>
        <v>29833</v>
      </c>
      <c r="J40" s="94">
        <f t="shared" si="23"/>
        <v>29833</v>
      </c>
      <c r="K40" s="94">
        <f t="shared" si="23"/>
        <v>29833</v>
      </c>
      <c r="L40" s="94">
        <f t="shared" si="23"/>
        <v>29833</v>
      </c>
      <c r="M40" s="94">
        <f t="shared" si="23"/>
        <v>31399</v>
      </c>
      <c r="N40" s="94">
        <f t="shared" si="23"/>
        <v>26622</v>
      </c>
      <c r="O40" s="94">
        <f t="shared" si="23"/>
        <v>24587</v>
      </c>
      <c r="P40" s="94">
        <f t="shared" si="23"/>
        <v>25135</v>
      </c>
      <c r="Q40" s="94">
        <f t="shared" si="23"/>
        <v>24587</v>
      </c>
      <c r="R40" s="94">
        <f t="shared" si="23"/>
        <v>25135</v>
      </c>
      <c r="S40" s="94">
        <f t="shared" si="23"/>
        <v>24039</v>
      </c>
      <c r="T40" s="94">
        <f t="shared" si="23"/>
        <v>23490</v>
      </c>
      <c r="U40" s="94">
        <f t="shared" si="23"/>
        <v>24039</v>
      </c>
      <c r="V40" s="94">
        <f t="shared" si="23"/>
        <v>23490</v>
      </c>
      <c r="W40" s="94">
        <f t="shared" si="23"/>
        <v>24587</v>
      </c>
      <c r="X40" s="94">
        <f t="shared" si="23"/>
        <v>24587</v>
      </c>
      <c r="Y40" s="94">
        <f t="shared" si="23"/>
        <v>24587</v>
      </c>
      <c r="Z40" s="94">
        <f t="shared" si="23"/>
        <v>23490</v>
      </c>
    </row>
    <row r="41" spans="1:2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s="50" customFormat="1" x14ac:dyDescent="0.2">
      <c r="A42" s="88" t="s">
        <v>88</v>
      </c>
      <c r="B42" s="94">
        <f t="shared" ref="B42" si="24">ROUNDUP(B22*0.87,)</f>
        <v>51757</v>
      </c>
      <c r="C42" s="94">
        <f t="shared" ref="C42:Z42" si="25">ROUNDUP(C22*0.87,)</f>
        <v>47842</v>
      </c>
      <c r="D42" s="94">
        <f t="shared" si="25"/>
        <v>47842</v>
      </c>
      <c r="E42" s="94">
        <f t="shared" si="25"/>
        <v>47842</v>
      </c>
      <c r="F42" s="94">
        <f t="shared" si="25"/>
        <v>47842</v>
      </c>
      <c r="G42" s="94">
        <f t="shared" si="25"/>
        <v>51757</v>
      </c>
      <c r="H42" s="94">
        <f t="shared" si="25"/>
        <v>47842</v>
      </c>
      <c r="I42" s="94">
        <f t="shared" si="25"/>
        <v>49408</v>
      </c>
      <c r="J42" s="94">
        <f t="shared" si="25"/>
        <v>49408</v>
      </c>
      <c r="K42" s="94">
        <f t="shared" si="25"/>
        <v>49408</v>
      </c>
      <c r="L42" s="94">
        <f t="shared" si="25"/>
        <v>49408</v>
      </c>
      <c r="M42" s="94">
        <f t="shared" si="25"/>
        <v>50974</v>
      </c>
      <c r="N42" s="94">
        <f t="shared" si="25"/>
        <v>46197</v>
      </c>
      <c r="O42" s="94">
        <f t="shared" si="25"/>
        <v>44162</v>
      </c>
      <c r="P42" s="94">
        <f t="shared" si="25"/>
        <v>44710</v>
      </c>
      <c r="Q42" s="94">
        <f t="shared" si="25"/>
        <v>44162</v>
      </c>
      <c r="R42" s="94">
        <f t="shared" si="25"/>
        <v>44710</v>
      </c>
      <c r="S42" s="94">
        <f t="shared" si="25"/>
        <v>43614</v>
      </c>
      <c r="T42" s="94">
        <f t="shared" si="25"/>
        <v>43065</v>
      </c>
      <c r="U42" s="94">
        <f t="shared" si="25"/>
        <v>43614</v>
      </c>
      <c r="V42" s="94">
        <f t="shared" si="25"/>
        <v>43065</v>
      </c>
      <c r="W42" s="94">
        <f t="shared" si="25"/>
        <v>44162</v>
      </c>
      <c r="X42" s="94">
        <f t="shared" si="25"/>
        <v>44162</v>
      </c>
      <c r="Y42" s="94">
        <f t="shared" si="25"/>
        <v>44162</v>
      </c>
      <c r="Z42" s="94">
        <f t="shared" si="25"/>
        <v>43065</v>
      </c>
    </row>
    <row r="43" spans="1:26" s="50" customFormat="1" ht="120" x14ac:dyDescent="0.2">
      <c r="A43" s="159" t="s">
        <v>260</v>
      </c>
    </row>
    <row r="44" spans="1:26" s="50" customFormat="1" ht="12.75" thickBot="1" x14ac:dyDescent="0.25">
      <c r="A44" s="176" t="s">
        <v>71</v>
      </c>
    </row>
    <row r="45" spans="1:26" s="50" customFormat="1" ht="12.75" thickBot="1" x14ac:dyDescent="0.25">
      <c r="A45" s="200" t="s">
        <v>278</v>
      </c>
    </row>
    <row r="46" spans="1:26" x14ac:dyDescent="0.2">
      <c r="A46" s="201" t="s">
        <v>279</v>
      </c>
    </row>
    <row r="47" spans="1:26" ht="9" customHeight="1" x14ac:dyDescent="0.2">
      <c r="A47" s="62"/>
    </row>
    <row r="48" spans="1:26" ht="10.7" customHeight="1" x14ac:dyDescent="0.2">
      <c r="A48" s="176"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5" t="s">
        <v>164</v>
      </c>
    </row>
    <row r="55" spans="1:1" ht="24" x14ac:dyDescent="0.2">
      <c r="A55" s="54" t="s">
        <v>280</v>
      </c>
    </row>
    <row r="56" spans="1:1" x14ac:dyDescent="0.2">
      <c r="A56" s="59"/>
    </row>
    <row r="57" spans="1:1" ht="25.5" x14ac:dyDescent="0.2">
      <c r="A57" s="143" t="s">
        <v>258</v>
      </c>
    </row>
    <row r="58" spans="1:1" ht="38.25" x14ac:dyDescent="0.2">
      <c r="A58" s="202" t="s">
        <v>274</v>
      </c>
    </row>
    <row r="59" spans="1:1" ht="25.5" x14ac:dyDescent="0.2">
      <c r="A59" s="202" t="s">
        <v>275</v>
      </c>
    </row>
    <row r="60" spans="1:1" ht="25.5" x14ac:dyDescent="0.2">
      <c r="A60" s="202" t="s">
        <v>276</v>
      </c>
    </row>
    <row r="61" spans="1:1" ht="38.25" x14ac:dyDescent="0.2">
      <c r="A61" s="202" t="s">
        <v>255</v>
      </c>
    </row>
    <row r="62" spans="1:1" ht="38.25" x14ac:dyDescent="0.2">
      <c r="A62" s="202" t="s">
        <v>277</v>
      </c>
    </row>
    <row r="63" spans="1:1" ht="12.75" x14ac:dyDescent="0.2">
      <c r="A63" s="202" t="s">
        <v>256</v>
      </c>
    </row>
    <row r="64" spans="1:1" x14ac:dyDescent="0.2">
      <c r="A64" s="83"/>
    </row>
    <row r="65" spans="1:1" ht="31.5" x14ac:dyDescent="0.2">
      <c r="A65" s="113" t="s">
        <v>99</v>
      </c>
    </row>
    <row r="66" spans="1:1" ht="21" x14ac:dyDescent="0.2">
      <c r="A66" s="142"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zoomScaleNormal="100" workbookViewId="0">
      <pane xSplit="1" topLeftCell="N1" activePane="topRight" state="frozen"/>
      <selection activeCell="Y4" activeCellId="2" sqref="R4:R5 W4:W5 Y4:Y5"/>
      <selection pane="topRight" activeCell="A53" sqref="A53"/>
    </sheetView>
  </sheetViews>
  <sheetFormatPr defaultColWidth="9" defaultRowHeight="12" x14ac:dyDescent="0.2"/>
  <cols>
    <col min="1" max="1" width="84.5703125" style="48" customWidth="1"/>
    <col min="2" max="16384" width="9" style="48"/>
  </cols>
  <sheetData>
    <row r="1" spans="1:26" s="51" customFormat="1" ht="12" customHeight="1" x14ac:dyDescent="0.2">
      <c r="A1" s="209" t="s">
        <v>82</v>
      </c>
    </row>
    <row r="2" spans="1:26" s="51" customFormat="1" ht="12" customHeight="1" x14ac:dyDescent="0.2">
      <c r="A2" s="209"/>
    </row>
    <row r="3" spans="1:26" s="51" customFormat="1" ht="11.1" customHeight="1" x14ac:dyDescent="0.2">
      <c r="A3" s="177" t="s">
        <v>257</v>
      </c>
    </row>
    <row r="4" spans="1:26" s="52" customFormat="1" ht="32.1" customHeight="1" x14ac:dyDescent="0.2">
      <c r="A4" s="98" t="s">
        <v>64</v>
      </c>
      <c r="B4" s="208">
        <f>'Каникулы в горах | FIT15'!B4</f>
        <v>45574</v>
      </c>
      <c r="C4" s="208">
        <f>'Каникулы в горах | FIT15'!C4</f>
        <v>45578</v>
      </c>
      <c r="D4" s="208">
        <f>'Каникулы в горах | FIT15'!D4</f>
        <v>45580</v>
      </c>
      <c r="E4" s="208">
        <f>'Каникулы в горах | FIT15'!E4</f>
        <v>45581</v>
      </c>
      <c r="F4" s="208">
        <f>'Каникулы в горах | FIT15'!F4</f>
        <v>45582</v>
      </c>
      <c r="G4" s="208">
        <f>'Каникулы в горах | FIT15'!G4</f>
        <v>45584</v>
      </c>
      <c r="H4" s="208">
        <f>'Каникулы в горах | FIT15'!H4</f>
        <v>45585</v>
      </c>
      <c r="I4" s="208">
        <f>'Каникулы в горах | FIT15'!I4</f>
        <v>45591</v>
      </c>
      <c r="J4" s="208">
        <f>'Каникулы в горах | FIT15'!J4</f>
        <v>45592</v>
      </c>
      <c r="K4" s="208">
        <f>'Каникулы в горах | FIT15'!K4</f>
        <v>45593</v>
      </c>
      <c r="L4" s="208">
        <f>'Каникулы в горах | FIT15'!L4</f>
        <v>45595</v>
      </c>
      <c r="M4" s="208">
        <f>'Каникулы в горах | FIT15'!M4</f>
        <v>45598</v>
      </c>
      <c r="N4" s="138">
        <f>'Каникулы в горах | FIT15'!N4</f>
        <v>45599</v>
      </c>
      <c r="O4" s="138">
        <f>'Каникулы в горах | FIT15'!O4</f>
        <v>45600</v>
      </c>
      <c r="P4" s="138">
        <f>'Каникулы в горах | FIT15'!P4</f>
        <v>45601</v>
      </c>
      <c r="Q4" s="138">
        <f>'Каникулы в горах | FIT15'!Q4</f>
        <v>45603</v>
      </c>
      <c r="R4" s="208">
        <f>'Каникулы в горах | FIT15'!R4</f>
        <v>45604</v>
      </c>
      <c r="S4" s="138">
        <f>'Каникулы в горах | FIT15'!S4</f>
        <v>45606</v>
      </c>
      <c r="T4" s="138">
        <f>'Каникулы в горах | FIT15'!T4</f>
        <v>45607</v>
      </c>
      <c r="U4" s="138">
        <f>'Каникулы в горах | FIT15'!U4</f>
        <v>45611</v>
      </c>
      <c r="V4" s="138">
        <f>'Каникулы в горах | FIT15'!V4</f>
        <v>45613</v>
      </c>
      <c r="W4" s="208">
        <f>'Каникулы в горах | FIT15'!W4</f>
        <v>45618</v>
      </c>
      <c r="X4" s="138">
        <f>'Каникулы в горах | FIT15'!X4</f>
        <v>45619</v>
      </c>
      <c r="Y4" s="208">
        <f>'Каникулы в горах | FIT15'!Y4</f>
        <v>45620</v>
      </c>
      <c r="Z4" s="138">
        <f>'Каникулы в горах | FIT15'!Z4</f>
        <v>45621</v>
      </c>
    </row>
    <row r="5" spans="1:26" s="53" customFormat="1" ht="21.95" customHeight="1" x14ac:dyDescent="0.2">
      <c r="A5" s="98"/>
      <c r="B5" s="208">
        <f>'Каникулы в горах | FIT15'!B5</f>
        <v>45577</v>
      </c>
      <c r="C5" s="208">
        <f>'Каникулы в горах | FIT15'!C5</f>
        <v>45579</v>
      </c>
      <c r="D5" s="208">
        <f>'Каникулы в горах | FIT15'!D5</f>
        <v>45580</v>
      </c>
      <c r="E5" s="208">
        <f>'Каникулы в горах | FIT15'!E5</f>
        <v>45581</v>
      </c>
      <c r="F5" s="208">
        <f>'Каникулы в горах | FIT15'!F5</f>
        <v>45583</v>
      </c>
      <c r="G5" s="208">
        <f>'Каникулы в горах | FIT15'!G5</f>
        <v>45584</v>
      </c>
      <c r="H5" s="208">
        <f>'Каникулы в горах | FIT15'!H5</f>
        <v>45590</v>
      </c>
      <c r="I5" s="208">
        <f>'Каникулы в горах | FIT15'!I5</f>
        <v>45591</v>
      </c>
      <c r="J5" s="208">
        <f>'Каникулы в горах | FIT15'!J5</f>
        <v>45592</v>
      </c>
      <c r="K5" s="208">
        <f>'Каникулы в горах | FIT15'!K5</f>
        <v>45594</v>
      </c>
      <c r="L5" s="208">
        <f>'Каникулы в горах | FIT15'!L5</f>
        <v>45597</v>
      </c>
      <c r="M5" s="208">
        <f>'Каникулы в горах | FIT15'!M5</f>
        <v>45598</v>
      </c>
      <c r="N5" s="138">
        <f>'Каникулы в горах | FIT15'!N5</f>
        <v>45599</v>
      </c>
      <c r="O5" s="138">
        <f>'Каникулы в горах | FIT15'!O5</f>
        <v>45600</v>
      </c>
      <c r="P5" s="138">
        <f>'Каникулы в горах | FIT15'!P5</f>
        <v>45602</v>
      </c>
      <c r="Q5" s="138">
        <f>'Каникулы в горах | FIT15'!Q5</f>
        <v>45603</v>
      </c>
      <c r="R5" s="208">
        <f>'Каникулы в горах | FIT15'!R5</f>
        <v>45605</v>
      </c>
      <c r="S5" s="138">
        <f>'Каникулы в горах | FIT15'!S5</f>
        <v>45606</v>
      </c>
      <c r="T5" s="138">
        <f>'Каникулы в горах | FIT15'!T5</f>
        <v>45610</v>
      </c>
      <c r="U5" s="138">
        <f>'Каникулы в горах | FIT15'!U5</f>
        <v>45612</v>
      </c>
      <c r="V5" s="138">
        <f>'Каникулы в горах | FIT15'!V5</f>
        <v>45617</v>
      </c>
      <c r="W5" s="208">
        <f>'Каникулы в горах | FIT15'!W5</f>
        <v>45618</v>
      </c>
      <c r="X5" s="138">
        <f>'Каникулы в горах | FIT15'!X5</f>
        <v>45619</v>
      </c>
      <c r="Y5" s="208">
        <f>'Каникулы в горах | FIT15'!Y5</f>
        <v>45621</v>
      </c>
      <c r="Z5" s="138">
        <f>'Каникулы в горах | FIT15'!Z5</f>
        <v>45626</v>
      </c>
    </row>
    <row r="6" spans="1:2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row>
    <row r="7" spans="1:26" s="53" customFormat="1" x14ac:dyDescent="0.2">
      <c r="A7" s="88">
        <v>1</v>
      </c>
      <c r="B7" s="42">
        <f>'Каникулы в горах | FIT15'!B7</f>
        <v>17640</v>
      </c>
      <c r="C7" s="42">
        <f>'Каникулы в горах | FIT15'!C7</f>
        <v>13140</v>
      </c>
      <c r="D7" s="42">
        <f>'Каникулы в горах | FIT15'!D7</f>
        <v>13140</v>
      </c>
      <c r="E7" s="42">
        <f>'Каникулы в горах | FIT15'!E7</f>
        <v>13140</v>
      </c>
      <c r="F7" s="42">
        <f>'Каникулы в горах | FIT15'!F7</f>
        <v>13140</v>
      </c>
      <c r="G7" s="42">
        <f>'Каникулы в горах | FIT15'!G7</f>
        <v>17640</v>
      </c>
      <c r="H7" s="42">
        <f>'Каникулы в горах | FIT15'!H7</f>
        <v>13140</v>
      </c>
      <c r="I7" s="42">
        <f>'Каникулы в горах | FIT15'!I7</f>
        <v>14940</v>
      </c>
      <c r="J7" s="42">
        <f>'Каникулы в горах | FIT15'!J7</f>
        <v>14940</v>
      </c>
      <c r="K7" s="42">
        <f>'Каникулы в горах | FIT15'!K7</f>
        <v>14940</v>
      </c>
      <c r="L7" s="42">
        <f>'Каникулы в горах | FIT15'!L7</f>
        <v>14940</v>
      </c>
      <c r="M7" s="42">
        <f>'Каникулы в горах | FIT15'!M7</f>
        <v>16740</v>
      </c>
      <c r="N7" s="42">
        <f>'Каникулы в горах | FIT15'!N7</f>
        <v>11250</v>
      </c>
      <c r="O7" s="42">
        <f>'Каникулы в горах | FIT15'!O7</f>
        <v>8910</v>
      </c>
      <c r="P7" s="42">
        <f>'Каникулы в горах | FIT15'!P7</f>
        <v>9540</v>
      </c>
      <c r="Q7" s="42">
        <f>'Каникулы в горах | FIT15'!Q7</f>
        <v>8910</v>
      </c>
      <c r="R7" s="42">
        <f>'Каникулы в горах | FIT15'!R7</f>
        <v>9540</v>
      </c>
      <c r="S7" s="42">
        <f>'Каникулы в горах | FIT15'!S7</f>
        <v>8280</v>
      </c>
      <c r="T7" s="42">
        <f>'Каникулы в горах | FIT15'!T7</f>
        <v>7650</v>
      </c>
      <c r="U7" s="42">
        <f>'Каникулы в горах | FIT15'!U7</f>
        <v>8280</v>
      </c>
      <c r="V7" s="42">
        <f>'Каникулы в горах | FIT15'!V7</f>
        <v>7650</v>
      </c>
      <c r="W7" s="42">
        <f>'Каникулы в горах | FIT15'!W7</f>
        <v>8910</v>
      </c>
      <c r="X7" s="42">
        <f>'Каникулы в горах | FIT15'!X7</f>
        <v>8910</v>
      </c>
      <c r="Y7" s="42">
        <f>'Каникулы в горах | FIT15'!Y7</f>
        <v>8910</v>
      </c>
      <c r="Z7" s="42">
        <f>'Каникулы в горах | FIT15'!Z7</f>
        <v>7650</v>
      </c>
    </row>
    <row r="8" spans="1:26" s="53" customFormat="1" x14ac:dyDescent="0.2">
      <c r="A8" s="88">
        <v>2</v>
      </c>
      <c r="B8" s="42">
        <f>'Каникулы в горах | FIT15'!B8</f>
        <v>18990</v>
      </c>
      <c r="C8" s="42">
        <f>'Каникулы в горах | FIT15'!C8</f>
        <v>14490</v>
      </c>
      <c r="D8" s="42">
        <f>'Каникулы в горах | FIT15'!D8</f>
        <v>14490</v>
      </c>
      <c r="E8" s="42">
        <f>'Каникулы в горах | FIT15'!E8</f>
        <v>14490</v>
      </c>
      <c r="F8" s="42">
        <f>'Каникулы в горах | FIT15'!F8</f>
        <v>14490</v>
      </c>
      <c r="G8" s="42">
        <f>'Каникулы в горах | FIT15'!G8</f>
        <v>18990</v>
      </c>
      <c r="H8" s="42">
        <f>'Каникулы в горах | FIT15'!H8</f>
        <v>14490</v>
      </c>
      <c r="I8" s="42">
        <f>'Каникулы в горах | FIT15'!I8</f>
        <v>16290</v>
      </c>
      <c r="J8" s="42">
        <f>'Каникулы в горах | FIT15'!J8</f>
        <v>16290</v>
      </c>
      <c r="K8" s="42">
        <f>'Каникулы в горах | FIT15'!K8</f>
        <v>16290</v>
      </c>
      <c r="L8" s="42">
        <f>'Каникулы в горах | FIT15'!L8</f>
        <v>16290</v>
      </c>
      <c r="M8" s="42">
        <f>'Каникулы в горах | FIT15'!M8</f>
        <v>18090</v>
      </c>
      <c r="N8" s="42">
        <f>'Каникулы в горах | FIT15'!N8</f>
        <v>12600</v>
      </c>
      <c r="O8" s="42">
        <f>'Каникулы в горах | FIT15'!O8</f>
        <v>10260</v>
      </c>
      <c r="P8" s="42">
        <f>'Каникулы в горах | FIT15'!P8</f>
        <v>10890</v>
      </c>
      <c r="Q8" s="42">
        <f>'Каникулы в горах | FIT15'!Q8</f>
        <v>10260</v>
      </c>
      <c r="R8" s="42">
        <f>'Каникулы в горах | FIT15'!R8</f>
        <v>10890</v>
      </c>
      <c r="S8" s="42">
        <f>'Каникулы в горах | FIT15'!S8</f>
        <v>9630</v>
      </c>
      <c r="T8" s="42">
        <f>'Каникулы в горах | FIT15'!T8</f>
        <v>9000</v>
      </c>
      <c r="U8" s="42">
        <f>'Каникулы в горах | FIT15'!U8</f>
        <v>9630</v>
      </c>
      <c r="V8" s="42">
        <f>'Каникулы в горах | FIT15'!V8</f>
        <v>9000</v>
      </c>
      <c r="W8" s="42">
        <f>'Каникулы в горах | FIT15'!W8</f>
        <v>10260</v>
      </c>
      <c r="X8" s="42">
        <f>'Каникулы в горах | FIT15'!X8</f>
        <v>10260</v>
      </c>
      <c r="Y8" s="42">
        <f>'Каникулы в горах | FIT15'!Y8</f>
        <v>10260</v>
      </c>
      <c r="Z8" s="42">
        <f>'Каникулы в горах | FIT15'!Z8</f>
        <v>9000</v>
      </c>
    </row>
    <row r="9" spans="1:2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row>
    <row r="10" spans="1:26" s="53" customFormat="1" x14ac:dyDescent="0.2">
      <c r="A10" s="187">
        <v>1</v>
      </c>
      <c r="B10" s="42">
        <f>'Каникулы в горах | FIT15'!B10</f>
        <v>18540</v>
      </c>
      <c r="C10" s="42">
        <f>'Каникулы в горах | FIT15'!C10</f>
        <v>14040</v>
      </c>
      <c r="D10" s="42">
        <f>'Каникулы в горах | FIT15'!D10</f>
        <v>14040</v>
      </c>
      <c r="E10" s="42">
        <f>'Каникулы в горах | FIT15'!E10</f>
        <v>14040</v>
      </c>
      <c r="F10" s="42">
        <f>'Каникулы в горах | FIT15'!F10</f>
        <v>14040</v>
      </c>
      <c r="G10" s="42">
        <f>'Каникулы в горах | FIT15'!G10</f>
        <v>18540</v>
      </c>
      <c r="H10" s="42">
        <f>'Каникулы в горах | FIT15'!H10</f>
        <v>14040</v>
      </c>
      <c r="I10" s="42">
        <f>'Каникулы в горах | FIT15'!I10</f>
        <v>15840</v>
      </c>
      <c r="J10" s="42">
        <f>'Каникулы в горах | FIT15'!J10</f>
        <v>15840</v>
      </c>
      <c r="K10" s="42">
        <f>'Каникулы в горах | FIT15'!K10</f>
        <v>15840</v>
      </c>
      <c r="L10" s="42">
        <f>'Каникулы в горах | FIT15'!L10</f>
        <v>15840</v>
      </c>
      <c r="M10" s="42">
        <f>'Каникулы в горах | FIT15'!M10</f>
        <v>17640</v>
      </c>
      <c r="N10" s="42">
        <f>'Каникулы в горах | FIT15'!N10</f>
        <v>12150</v>
      </c>
      <c r="O10" s="42">
        <f>'Каникулы в горах | FIT15'!O10</f>
        <v>9810</v>
      </c>
      <c r="P10" s="42">
        <f>'Каникулы в горах | FIT15'!P10</f>
        <v>10440</v>
      </c>
      <c r="Q10" s="42">
        <f>'Каникулы в горах | FIT15'!Q10</f>
        <v>9810</v>
      </c>
      <c r="R10" s="42">
        <f>'Каникулы в горах | FIT15'!R10</f>
        <v>10440</v>
      </c>
      <c r="S10" s="42">
        <f>'Каникулы в горах | FIT15'!S10</f>
        <v>9180</v>
      </c>
      <c r="T10" s="42">
        <f>'Каникулы в горах | FIT15'!T10</f>
        <v>8550</v>
      </c>
      <c r="U10" s="42">
        <f>'Каникулы в горах | FIT15'!U10</f>
        <v>9180</v>
      </c>
      <c r="V10" s="42">
        <f>'Каникулы в горах | FIT15'!V10</f>
        <v>8550</v>
      </c>
      <c r="W10" s="42">
        <f>'Каникулы в горах | FIT15'!W10</f>
        <v>9810</v>
      </c>
      <c r="X10" s="42">
        <f>'Каникулы в горах | FIT15'!X10</f>
        <v>9810</v>
      </c>
      <c r="Y10" s="42">
        <f>'Каникулы в горах | FIT15'!Y10</f>
        <v>9810</v>
      </c>
      <c r="Z10" s="42">
        <f>'Каникулы в горах | FIT15'!Z10</f>
        <v>8550</v>
      </c>
    </row>
    <row r="11" spans="1:26" s="53" customFormat="1" x14ac:dyDescent="0.2">
      <c r="A11" s="187">
        <v>2</v>
      </c>
      <c r="B11" s="42">
        <f>'Каникулы в горах | FIT15'!B11</f>
        <v>19890</v>
      </c>
      <c r="C11" s="42">
        <f>'Каникулы в горах | FIT15'!C11</f>
        <v>15390</v>
      </c>
      <c r="D11" s="42">
        <f>'Каникулы в горах | FIT15'!D11</f>
        <v>15390</v>
      </c>
      <c r="E11" s="42">
        <f>'Каникулы в горах | FIT15'!E11</f>
        <v>15390</v>
      </c>
      <c r="F11" s="42">
        <f>'Каникулы в горах | FIT15'!F11</f>
        <v>15390</v>
      </c>
      <c r="G11" s="42">
        <f>'Каникулы в горах | FIT15'!G11</f>
        <v>19890</v>
      </c>
      <c r="H11" s="42">
        <f>'Каникулы в горах | FIT15'!H11</f>
        <v>15390</v>
      </c>
      <c r="I11" s="42">
        <f>'Каникулы в горах | FIT15'!I11</f>
        <v>17190</v>
      </c>
      <c r="J11" s="42">
        <f>'Каникулы в горах | FIT15'!J11</f>
        <v>17190</v>
      </c>
      <c r="K11" s="42">
        <f>'Каникулы в горах | FIT15'!K11</f>
        <v>17190</v>
      </c>
      <c r="L11" s="42">
        <f>'Каникулы в горах | FIT15'!L11</f>
        <v>17190</v>
      </c>
      <c r="M11" s="42">
        <f>'Каникулы в горах | FIT15'!M11</f>
        <v>18990</v>
      </c>
      <c r="N11" s="42">
        <f>'Каникулы в горах | FIT15'!N11</f>
        <v>13500</v>
      </c>
      <c r="O11" s="42">
        <f>'Каникулы в горах | FIT15'!O11</f>
        <v>11160</v>
      </c>
      <c r="P11" s="42">
        <f>'Каникулы в горах | FIT15'!P11</f>
        <v>11790</v>
      </c>
      <c r="Q11" s="42">
        <f>'Каникулы в горах | FIT15'!Q11</f>
        <v>11160</v>
      </c>
      <c r="R11" s="42">
        <f>'Каникулы в горах | FIT15'!R11</f>
        <v>11790</v>
      </c>
      <c r="S11" s="42">
        <f>'Каникулы в горах | FIT15'!S11</f>
        <v>10530</v>
      </c>
      <c r="T11" s="42">
        <f>'Каникулы в горах | FIT15'!T11</f>
        <v>9900</v>
      </c>
      <c r="U11" s="42">
        <f>'Каникулы в горах | FIT15'!U11</f>
        <v>10530</v>
      </c>
      <c r="V11" s="42">
        <f>'Каникулы в горах | FIT15'!V11</f>
        <v>9900</v>
      </c>
      <c r="W11" s="42">
        <f>'Каникулы в горах | FIT15'!W11</f>
        <v>11160</v>
      </c>
      <c r="X11" s="42">
        <f>'Каникулы в горах | FIT15'!X11</f>
        <v>11160</v>
      </c>
      <c r="Y11" s="42">
        <f>'Каникулы в горах | FIT15'!Y11</f>
        <v>11160</v>
      </c>
      <c r="Z11" s="42">
        <f>'Каникулы в горах | FIT15'!Z11</f>
        <v>9900</v>
      </c>
    </row>
    <row r="12" spans="1:2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s="53" customFormat="1" x14ac:dyDescent="0.2">
      <c r="A13" s="88">
        <f>A7</f>
        <v>1</v>
      </c>
      <c r="B13" s="42">
        <f>'Каникулы в горах | FIT15'!B13</f>
        <v>19440</v>
      </c>
      <c r="C13" s="42">
        <f>'Каникулы в горах | FIT15'!C13</f>
        <v>14940</v>
      </c>
      <c r="D13" s="42">
        <f>'Каникулы в горах | FIT15'!D13</f>
        <v>14940</v>
      </c>
      <c r="E13" s="42">
        <f>'Каникулы в горах | FIT15'!E13</f>
        <v>14940</v>
      </c>
      <c r="F13" s="42">
        <f>'Каникулы в горах | FIT15'!F13</f>
        <v>14940</v>
      </c>
      <c r="G13" s="42">
        <f>'Каникулы в горах | FIT15'!G13</f>
        <v>19440</v>
      </c>
      <c r="H13" s="42">
        <f>'Каникулы в горах | FIT15'!H13</f>
        <v>14940</v>
      </c>
      <c r="I13" s="42">
        <f>'Каникулы в горах | FIT15'!I13</f>
        <v>16740</v>
      </c>
      <c r="J13" s="42">
        <f>'Каникулы в горах | FIT15'!J13</f>
        <v>16740</v>
      </c>
      <c r="K13" s="42">
        <f>'Каникулы в горах | FIT15'!K13</f>
        <v>16740</v>
      </c>
      <c r="L13" s="42">
        <f>'Каникулы в горах | FIT15'!L13</f>
        <v>16740</v>
      </c>
      <c r="M13" s="42">
        <f>'Каникулы в горах | FIT15'!M13</f>
        <v>18540</v>
      </c>
      <c r="N13" s="42">
        <f>'Каникулы в горах | FIT15'!N13</f>
        <v>13050</v>
      </c>
      <c r="O13" s="42">
        <f>'Каникулы в горах | FIT15'!O13</f>
        <v>10710</v>
      </c>
      <c r="P13" s="42">
        <f>'Каникулы в горах | FIT15'!P13</f>
        <v>11340</v>
      </c>
      <c r="Q13" s="42">
        <f>'Каникулы в горах | FIT15'!Q13</f>
        <v>10710</v>
      </c>
      <c r="R13" s="42">
        <f>'Каникулы в горах | FIT15'!R13</f>
        <v>11340</v>
      </c>
      <c r="S13" s="42">
        <f>'Каникулы в горах | FIT15'!S13</f>
        <v>10080</v>
      </c>
      <c r="T13" s="42">
        <f>'Каникулы в горах | FIT15'!T13</f>
        <v>9450</v>
      </c>
      <c r="U13" s="42">
        <f>'Каникулы в горах | FIT15'!U13</f>
        <v>10080</v>
      </c>
      <c r="V13" s="42">
        <f>'Каникулы в горах | FIT15'!V13</f>
        <v>9450</v>
      </c>
      <c r="W13" s="42">
        <f>'Каникулы в горах | FIT15'!W13</f>
        <v>10710</v>
      </c>
      <c r="X13" s="42">
        <f>'Каникулы в горах | FIT15'!X13</f>
        <v>10710</v>
      </c>
      <c r="Y13" s="42">
        <f>'Каникулы в горах | FIT15'!Y13</f>
        <v>10710</v>
      </c>
      <c r="Z13" s="42">
        <f>'Каникулы в горах | FIT15'!Z13</f>
        <v>9450</v>
      </c>
    </row>
    <row r="14" spans="1:26" s="53" customFormat="1" x14ac:dyDescent="0.2">
      <c r="A14" s="88">
        <f>A8</f>
        <v>2</v>
      </c>
      <c r="B14" s="42">
        <f>'Каникулы в горах | FIT15'!B14</f>
        <v>20790</v>
      </c>
      <c r="C14" s="42">
        <f>'Каникулы в горах | FIT15'!C14</f>
        <v>16290</v>
      </c>
      <c r="D14" s="42">
        <f>'Каникулы в горах | FIT15'!D14</f>
        <v>16290</v>
      </c>
      <c r="E14" s="42">
        <f>'Каникулы в горах | FIT15'!E14</f>
        <v>16290</v>
      </c>
      <c r="F14" s="42">
        <f>'Каникулы в горах | FIT15'!F14</f>
        <v>16290</v>
      </c>
      <c r="G14" s="42">
        <f>'Каникулы в горах | FIT15'!G14</f>
        <v>20790</v>
      </c>
      <c r="H14" s="42">
        <f>'Каникулы в горах | FIT15'!H14</f>
        <v>16290</v>
      </c>
      <c r="I14" s="42">
        <f>'Каникулы в горах | FIT15'!I14</f>
        <v>18090</v>
      </c>
      <c r="J14" s="42">
        <f>'Каникулы в горах | FIT15'!J14</f>
        <v>18090</v>
      </c>
      <c r="K14" s="42">
        <f>'Каникулы в горах | FIT15'!K14</f>
        <v>18090</v>
      </c>
      <c r="L14" s="42">
        <f>'Каникулы в горах | FIT15'!L14</f>
        <v>18090</v>
      </c>
      <c r="M14" s="42">
        <f>'Каникулы в горах | FIT15'!M14</f>
        <v>19890</v>
      </c>
      <c r="N14" s="42">
        <f>'Каникулы в горах | FIT15'!N14</f>
        <v>14400</v>
      </c>
      <c r="O14" s="42">
        <f>'Каникулы в горах | FIT15'!O14</f>
        <v>12060</v>
      </c>
      <c r="P14" s="42">
        <f>'Каникулы в горах | FIT15'!P14</f>
        <v>12690</v>
      </c>
      <c r="Q14" s="42">
        <f>'Каникулы в горах | FIT15'!Q14</f>
        <v>12060</v>
      </c>
      <c r="R14" s="42">
        <f>'Каникулы в горах | FIT15'!R14</f>
        <v>12690</v>
      </c>
      <c r="S14" s="42">
        <f>'Каникулы в горах | FIT15'!S14</f>
        <v>11430</v>
      </c>
      <c r="T14" s="42">
        <f>'Каникулы в горах | FIT15'!T14</f>
        <v>10800</v>
      </c>
      <c r="U14" s="42">
        <f>'Каникулы в горах | FIT15'!U14</f>
        <v>11430</v>
      </c>
      <c r="V14" s="42">
        <f>'Каникулы в горах | FIT15'!V14</f>
        <v>10800</v>
      </c>
      <c r="W14" s="42">
        <f>'Каникулы в горах | FIT15'!W14</f>
        <v>12060</v>
      </c>
      <c r="X14" s="42">
        <f>'Каникулы в горах | FIT15'!X14</f>
        <v>12060</v>
      </c>
      <c r="Y14" s="42">
        <f>'Каникулы в горах | FIT15'!Y14</f>
        <v>12060</v>
      </c>
      <c r="Z14" s="42">
        <f>'Каникулы в горах | FIT15'!Z14</f>
        <v>10800</v>
      </c>
    </row>
    <row r="15" spans="1:2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s="53" customFormat="1" x14ac:dyDescent="0.2">
      <c r="A16" s="88">
        <f>A7</f>
        <v>1</v>
      </c>
      <c r="B16" s="42">
        <f>'Каникулы в горах | FIT15'!B16</f>
        <v>20790</v>
      </c>
      <c r="C16" s="42">
        <f>'Каникулы в горах | FIT15'!C16</f>
        <v>16290</v>
      </c>
      <c r="D16" s="42">
        <f>'Каникулы в горах | FIT15'!D16</f>
        <v>16290</v>
      </c>
      <c r="E16" s="42">
        <f>'Каникулы в горах | FIT15'!E16</f>
        <v>16290</v>
      </c>
      <c r="F16" s="42">
        <f>'Каникулы в горах | FIT15'!F16</f>
        <v>16290</v>
      </c>
      <c r="G16" s="42">
        <f>'Каникулы в горах | FIT15'!G16</f>
        <v>20790</v>
      </c>
      <c r="H16" s="42">
        <f>'Каникулы в горах | FIT15'!H16</f>
        <v>16290</v>
      </c>
      <c r="I16" s="42">
        <f>'Каникулы в горах | FIT15'!I16</f>
        <v>18090</v>
      </c>
      <c r="J16" s="42">
        <f>'Каникулы в горах | FIT15'!J16</f>
        <v>18090</v>
      </c>
      <c r="K16" s="42">
        <f>'Каникулы в горах | FIT15'!K16</f>
        <v>18090</v>
      </c>
      <c r="L16" s="42">
        <f>'Каникулы в горах | FIT15'!L16</f>
        <v>18090</v>
      </c>
      <c r="M16" s="42">
        <f>'Каникулы в горах | FIT15'!M16</f>
        <v>19890</v>
      </c>
      <c r="N16" s="42">
        <f>'Каникулы в горах | FIT15'!N16</f>
        <v>14400</v>
      </c>
      <c r="O16" s="42">
        <f>'Каникулы в горах | FIT15'!O16</f>
        <v>12060</v>
      </c>
      <c r="P16" s="42">
        <f>'Каникулы в горах | FIT15'!P16</f>
        <v>12690</v>
      </c>
      <c r="Q16" s="42">
        <f>'Каникулы в горах | FIT15'!Q16</f>
        <v>12060</v>
      </c>
      <c r="R16" s="42">
        <f>'Каникулы в горах | FIT15'!R16</f>
        <v>12690</v>
      </c>
      <c r="S16" s="42">
        <f>'Каникулы в горах | FIT15'!S16</f>
        <v>11430</v>
      </c>
      <c r="T16" s="42">
        <f>'Каникулы в горах | FIT15'!T16</f>
        <v>10800</v>
      </c>
      <c r="U16" s="42">
        <f>'Каникулы в горах | FIT15'!U16</f>
        <v>11430</v>
      </c>
      <c r="V16" s="42">
        <f>'Каникулы в горах | FIT15'!V16</f>
        <v>10800</v>
      </c>
      <c r="W16" s="42">
        <f>'Каникулы в горах | FIT15'!W16</f>
        <v>12060</v>
      </c>
      <c r="X16" s="42">
        <f>'Каникулы в горах | FIT15'!X16</f>
        <v>12060</v>
      </c>
      <c r="Y16" s="42">
        <f>'Каникулы в горах | FIT15'!Y16</f>
        <v>12060</v>
      </c>
      <c r="Z16" s="42">
        <f>'Каникулы в горах | FIT15'!Z16</f>
        <v>10800</v>
      </c>
    </row>
    <row r="17" spans="1:26" s="53" customFormat="1" x14ac:dyDescent="0.2">
      <c r="A17" s="88">
        <f>A8</f>
        <v>2</v>
      </c>
      <c r="B17" s="42">
        <f>'Каникулы в горах | FIT15'!B17</f>
        <v>22140</v>
      </c>
      <c r="C17" s="42">
        <f>'Каникулы в горах | FIT15'!C17</f>
        <v>17640</v>
      </c>
      <c r="D17" s="42">
        <f>'Каникулы в горах | FIT15'!D17</f>
        <v>17640</v>
      </c>
      <c r="E17" s="42">
        <f>'Каникулы в горах | FIT15'!E17</f>
        <v>17640</v>
      </c>
      <c r="F17" s="42">
        <f>'Каникулы в горах | FIT15'!F17</f>
        <v>17640</v>
      </c>
      <c r="G17" s="42">
        <f>'Каникулы в горах | FIT15'!G17</f>
        <v>22140</v>
      </c>
      <c r="H17" s="42">
        <f>'Каникулы в горах | FIT15'!H17</f>
        <v>17640</v>
      </c>
      <c r="I17" s="42">
        <f>'Каникулы в горах | FIT15'!I17</f>
        <v>19440</v>
      </c>
      <c r="J17" s="42">
        <f>'Каникулы в горах | FIT15'!J17</f>
        <v>19440</v>
      </c>
      <c r="K17" s="42">
        <f>'Каникулы в горах | FIT15'!K17</f>
        <v>19440</v>
      </c>
      <c r="L17" s="42">
        <f>'Каникулы в горах | FIT15'!L17</f>
        <v>19440</v>
      </c>
      <c r="M17" s="42">
        <f>'Каникулы в горах | FIT15'!M17</f>
        <v>21240</v>
      </c>
      <c r="N17" s="42">
        <f>'Каникулы в горах | FIT15'!N17</f>
        <v>15750</v>
      </c>
      <c r="O17" s="42">
        <f>'Каникулы в горах | FIT15'!O17</f>
        <v>13410</v>
      </c>
      <c r="P17" s="42">
        <f>'Каникулы в горах | FIT15'!P17</f>
        <v>14040</v>
      </c>
      <c r="Q17" s="42">
        <f>'Каникулы в горах | FIT15'!Q17</f>
        <v>13410</v>
      </c>
      <c r="R17" s="42">
        <f>'Каникулы в горах | FIT15'!R17</f>
        <v>14040</v>
      </c>
      <c r="S17" s="42">
        <f>'Каникулы в горах | FIT15'!S17</f>
        <v>12780</v>
      </c>
      <c r="T17" s="42">
        <f>'Каникулы в горах | FIT15'!T17</f>
        <v>12150</v>
      </c>
      <c r="U17" s="42">
        <f>'Каникулы в горах | FIT15'!U17</f>
        <v>12780</v>
      </c>
      <c r="V17" s="42">
        <f>'Каникулы в горах | FIT15'!V17</f>
        <v>12150</v>
      </c>
      <c r="W17" s="42">
        <f>'Каникулы в горах | FIT15'!W17</f>
        <v>13410</v>
      </c>
      <c r="X17" s="42">
        <f>'Каникулы в горах | FIT15'!X17</f>
        <v>13410</v>
      </c>
      <c r="Y17" s="42">
        <f>'Каникулы в горах | FIT15'!Y17</f>
        <v>13410</v>
      </c>
      <c r="Z17" s="42">
        <f>'Каникулы в горах | FIT15'!Z17</f>
        <v>12150</v>
      </c>
    </row>
    <row r="18" spans="1:2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s="53" customFormat="1" x14ac:dyDescent="0.2">
      <c r="A19" s="88">
        <f>A7</f>
        <v>1</v>
      </c>
      <c r="B19" s="42">
        <f>'Каникулы в горах | FIT15'!B19</f>
        <v>35640</v>
      </c>
      <c r="C19" s="42">
        <f>'Каникулы в горах | FIT15'!C19</f>
        <v>31140</v>
      </c>
      <c r="D19" s="42">
        <f>'Каникулы в горах | FIT15'!D19</f>
        <v>31140</v>
      </c>
      <c r="E19" s="42">
        <f>'Каникулы в горах | FIT15'!E19</f>
        <v>31140</v>
      </c>
      <c r="F19" s="42">
        <f>'Каникулы в горах | FIT15'!F19</f>
        <v>31140</v>
      </c>
      <c r="G19" s="42">
        <f>'Каникулы в горах | FIT15'!G19</f>
        <v>35640</v>
      </c>
      <c r="H19" s="42">
        <f>'Каникулы в горах | FIT15'!H19</f>
        <v>31140</v>
      </c>
      <c r="I19" s="42">
        <f>'Каникулы в горах | FIT15'!I19</f>
        <v>32940</v>
      </c>
      <c r="J19" s="42">
        <f>'Каникулы в горах | FIT15'!J19</f>
        <v>32940</v>
      </c>
      <c r="K19" s="42">
        <f>'Каникулы в горах | FIT15'!K19</f>
        <v>32940</v>
      </c>
      <c r="L19" s="42">
        <f>'Каникулы в горах | FIT15'!L19</f>
        <v>32940</v>
      </c>
      <c r="M19" s="42">
        <f>'Каникулы в горах | FIT15'!M19</f>
        <v>34740</v>
      </c>
      <c r="N19" s="42">
        <f>'Каникулы в горах | FIT15'!N19</f>
        <v>29250</v>
      </c>
      <c r="O19" s="42">
        <f>'Каникулы в горах | FIT15'!O19</f>
        <v>26910</v>
      </c>
      <c r="P19" s="42">
        <f>'Каникулы в горах | FIT15'!P19</f>
        <v>27540</v>
      </c>
      <c r="Q19" s="42">
        <f>'Каникулы в горах | FIT15'!Q19</f>
        <v>26910</v>
      </c>
      <c r="R19" s="42">
        <f>'Каникулы в горах | FIT15'!R19</f>
        <v>27540</v>
      </c>
      <c r="S19" s="42">
        <f>'Каникулы в горах | FIT15'!S19</f>
        <v>26280</v>
      </c>
      <c r="T19" s="42">
        <f>'Каникулы в горах | FIT15'!T19</f>
        <v>25650</v>
      </c>
      <c r="U19" s="42">
        <f>'Каникулы в горах | FIT15'!U19</f>
        <v>26280</v>
      </c>
      <c r="V19" s="42">
        <f>'Каникулы в горах | FIT15'!V19</f>
        <v>25650</v>
      </c>
      <c r="W19" s="42">
        <f>'Каникулы в горах | FIT15'!W19</f>
        <v>26910</v>
      </c>
      <c r="X19" s="42">
        <f>'Каникулы в горах | FIT15'!X19</f>
        <v>26910</v>
      </c>
      <c r="Y19" s="42">
        <f>'Каникулы в горах | FIT15'!Y19</f>
        <v>26910</v>
      </c>
      <c r="Z19" s="42">
        <f>'Каникулы в горах | FIT15'!Z19</f>
        <v>25650</v>
      </c>
    </row>
    <row r="20" spans="1:26" s="53" customFormat="1" x14ac:dyDescent="0.2">
      <c r="A20" s="88">
        <f>A8</f>
        <v>2</v>
      </c>
      <c r="B20" s="42">
        <f>'Каникулы в горах | FIT15'!B20</f>
        <v>36990</v>
      </c>
      <c r="C20" s="42">
        <f>'Каникулы в горах | FIT15'!C20</f>
        <v>32490</v>
      </c>
      <c r="D20" s="42">
        <f>'Каникулы в горах | FIT15'!D20</f>
        <v>32490</v>
      </c>
      <c r="E20" s="42">
        <f>'Каникулы в горах | FIT15'!E20</f>
        <v>32490</v>
      </c>
      <c r="F20" s="42">
        <f>'Каникулы в горах | FIT15'!F20</f>
        <v>32490</v>
      </c>
      <c r="G20" s="42">
        <f>'Каникулы в горах | FIT15'!G20</f>
        <v>36990</v>
      </c>
      <c r="H20" s="42">
        <f>'Каникулы в горах | FIT15'!H20</f>
        <v>32490</v>
      </c>
      <c r="I20" s="42">
        <f>'Каникулы в горах | FIT15'!I20</f>
        <v>34290</v>
      </c>
      <c r="J20" s="42">
        <f>'Каникулы в горах | FIT15'!J20</f>
        <v>34290</v>
      </c>
      <c r="K20" s="42">
        <f>'Каникулы в горах | FIT15'!K20</f>
        <v>34290</v>
      </c>
      <c r="L20" s="42">
        <f>'Каникулы в горах | FIT15'!L20</f>
        <v>34290</v>
      </c>
      <c r="M20" s="42">
        <f>'Каникулы в горах | FIT15'!M20</f>
        <v>36090</v>
      </c>
      <c r="N20" s="42">
        <f>'Каникулы в горах | FIT15'!N20</f>
        <v>30600</v>
      </c>
      <c r="O20" s="42">
        <f>'Каникулы в горах | FIT15'!O20</f>
        <v>28260</v>
      </c>
      <c r="P20" s="42">
        <f>'Каникулы в горах | FIT15'!P20</f>
        <v>28890</v>
      </c>
      <c r="Q20" s="42">
        <f>'Каникулы в горах | FIT15'!Q20</f>
        <v>28260</v>
      </c>
      <c r="R20" s="42">
        <f>'Каникулы в горах | FIT15'!R20</f>
        <v>28890</v>
      </c>
      <c r="S20" s="42">
        <f>'Каникулы в горах | FIT15'!S20</f>
        <v>27630</v>
      </c>
      <c r="T20" s="42">
        <f>'Каникулы в горах | FIT15'!T20</f>
        <v>27000</v>
      </c>
      <c r="U20" s="42">
        <f>'Каникулы в горах | FIT15'!U20</f>
        <v>27630</v>
      </c>
      <c r="V20" s="42">
        <f>'Каникулы в горах | FIT15'!V20</f>
        <v>27000</v>
      </c>
      <c r="W20" s="42">
        <f>'Каникулы в горах | FIT15'!W20</f>
        <v>28260</v>
      </c>
      <c r="X20" s="42">
        <f>'Каникулы в горах | FIT15'!X20</f>
        <v>28260</v>
      </c>
      <c r="Y20" s="42">
        <f>'Каникулы в горах | FIT15'!Y20</f>
        <v>28260</v>
      </c>
      <c r="Z20" s="42">
        <f>'Каникулы в горах | FIT15'!Z20</f>
        <v>27000</v>
      </c>
    </row>
    <row r="21" spans="1:2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s="53" customFormat="1" x14ac:dyDescent="0.2">
      <c r="A22" s="88" t="s">
        <v>88</v>
      </c>
      <c r="B22" s="42">
        <f>'Каникулы в горах | FIT15'!B22</f>
        <v>59490</v>
      </c>
      <c r="C22" s="42">
        <f>'Каникулы в горах | FIT15'!C22</f>
        <v>54990</v>
      </c>
      <c r="D22" s="42">
        <f>'Каникулы в горах | FIT15'!D22</f>
        <v>54990</v>
      </c>
      <c r="E22" s="42">
        <f>'Каникулы в горах | FIT15'!E22</f>
        <v>54990</v>
      </c>
      <c r="F22" s="42">
        <f>'Каникулы в горах | FIT15'!F22</f>
        <v>54990</v>
      </c>
      <c r="G22" s="42">
        <f>'Каникулы в горах | FIT15'!G22</f>
        <v>59490</v>
      </c>
      <c r="H22" s="42">
        <f>'Каникулы в горах | FIT15'!H22</f>
        <v>54990</v>
      </c>
      <c r="I22" s="42">
        <f>'Каникулы в горах | FIT15'!I22</f>
        <v>56790</v>
      </c>
      <c r="J22" s="42">
        <f>'Каникулы в горах | FIT15'!J22</f>
        <v>56790</v>
      </c>
      <c r="K22" s="42">
        <f>'Каникулы в горах | FIT15'!K22</f>
        <v>56790</v>
      </c>
      <c r="L22" s="42">
        <f>'Каникулы в горах | FIT15'!L22</f>
        <v>56790</v>
      </c>
      <c r="M22" s="42">
        <f>'Каникулы в горах | FIT15'!M22</f>
        <v>58590</v>
      </c>
      <c r="N22" s="42">
        <f>'Каникулы в горах | FIT15'!N22</f>
        <v>53100</v>
      </c>
      <c r="O22" s="42">
        <f>'Каникулы в горах | FIT15'!O22</f>
        <v>50760</v>
      </c>
      <c r="P22" s="42">
        <f>'Каникулы в горах | FIT15'!P22</f>
        <v>51390</v>
      </c>
      <c r="Q22" s="42">
        <f>'Каникулы в горах | FIT15'!Q22</f>
        <v>50760</v>
      </c>
      <c r="R22" s="42">
        <f>'Каникулы в горах | FIT15'!R22</f>
        <v>51390</v>
      </c>
      <c r="S22" s="42">
        <f>'Каникулы в горах | FIT15'!S22</f>
        <v>50130</v>
      </c>
      <c r="T22" s="42">
        <f>'Каникулы в горах | FIT15'!T22</f>
        <v>49500</v>
      </c>
      <c r="U22" s="42">
        <f>'Каникулы в горах | FIT15'!U22</f>
        <v>50130</v>
      </c>
      <c r="V22" s="42">
        <f>'Каникулы в горах | FIT15'!V22</f>
        <v>49500</v>
      </c>
      <c r="W22" s="42">
        <f>'Каникулы в горах | FIT15'!W22</f>
        <v>50760</v>
      </c>
      <c r="X22" s="42">
        <f>'Каникулы в горах | FIT15'!X22</f>
        <v>50760</v>
      </c>
      <c r="Y22" s="42">
        <f>'Каникулы в горах | FIT15'!Y22</f>
        <v>50760</v>
      </c>
      <c r="Z22" s="42">
        <f>'Каникулы в горах | FIT15'!Z22</f>
        <v>49500</v>
      </c>
    </row>
    <row r="23" spans="1:26" s="53" customFormat="1" ht="22.15" customHeigh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s="50" customFormat="1" ht="120" x14ac:dyDescent="0.2">
      <c r="A24" s="159" t="s">
        <v>260</v>
      </c>
    </row>
    <row r="25" spans="1:26" s="50" customFormat="1" ht="12.75" thickBot="1" x14ac:dyDescent="0.25">
      <c r="A25" s="176" t="s">
        <v>71</v>
      </c>
    </row>
    <row r="26" spans="1:26" s="50" customFormat="1" ht="12.75" thickBot="1" x14ac:dyDescent="0.25">
      <c r="A26" s="200" t="s">
        <v>278</v>
      </c>
    </row>
    <row r="27" spans="1:26" x14ac:dyDescent="0.2">
      <c r="A27" s="201" t="s">
        <v>279</v>
      </c>
    </row>
    <row r="28" spans="1:26" ht="9" customHeight="1" x14ac:dyDescent="0.2">
      <c r="A28" s="62"/>
    </row>
    <row r="29" spans="1:26" ht="10.7" customHeight="1" x14ac:dyDescent="0.2">
      <c r="A29" s="176" t="s">
        <v>66</v>
      </c>
    </row>
    <row r="30" spans="1:26" ht="13.35" customHeight="1" x14ac:dyDescent="0.2">
      <c r="A30" s="63" t="s">
        <v>78</v>
      </c>
    </row>
    <row r="31" spans="1:26" ht="13.35" customHeight="1" x14ac:dyDescent="0.2">
      <c r="A31" s="43" t="s">
        <v>67</v>
      </c>
    </row>
    <row r="32" spans="1:26" ht="12.6" customHeight="1" x14ac:dyDescent="0.2">
      <c r="A32" s="43" t="s">
        <v>89</v>
      </c>
    </row>
    <row r="33" spans="1:1" ht="13.35" customHeight="1" x14ac:dyDescent="0.2">
      <c r="A33" s="43" t="s">
        <v>68</v>
      </c>
    </row>
    <row r="34" spans="1:1" ht="11.45" customHeight="1" x14ac:dyDescent="0.2">
      <c r="A34" s="46" t="s">
        <v>69</v>
      </c>
    </row>
    <row r="35" spans="1:1" x14ac:dyDescent="0.2">
      <c r="A35" s="165" t="s">
        <v>164</v>
      </c>
    </row>
    <row r="36" spans="1:1" ht="24" x14ac:dyDescent="0.2">
      <c r="A36" s="54" t="s">
        <v>280</v>
      </c>
    </row>
    <row r="37" spans="1:1" x14ac:dyDescent="0.2">
      <c r="A37" s="59"/>
    </row>
    <row r="38" spans="1:1" ht="25.5" x14ac:dyDescent="0.2">
      <c r="A38" s="143" t="s">
        <v>258</v>
      </c>
    </row>
    <row r="39" spans="1:1" ht="38.25" x14ac:dyDescent="0.2">
      <c r="A39" s="202" t="s">
        <v>274</v>
      </c>
    </row>
    <row r="40" spans="1:1" ht="25.5" x14ac:dyDescent="0.2">
      <c r="A40" s="202" t="s">
        <v>275</v>
      </c>
    </row>
    <row r="41" spans="1:1" ht="25.5" x14ac:dyDescent="0.2">
      <c r="A41" s="202" t="s">
        <v>276</v>
      </c>
    </row>
    <row r="42" spans="1:1" ht="38.25" x14ac:dyDescent="0.2">
      <c r="A42" s="202" t="s">
        <v>255</v>
      </c>
    </row>
    <row r="43" spans="1:1" ht="38.25" x14ac:dyDescent="0.2">
      <c r="A43" s="202" t="s">
        <v>277</v>
      </c>
    </row>
    <row r="44" spans="1:1" ht="12.75" x14ac:dyDescent="0.2">
      <c r="A44" s="202" t="s">
        <v>256</v>
      </c>
    </row>
    <row r="45" spans="1:1" x14ac:dyDescent="0.2">
      <c r="A45" s="83"/>
    </row>
    <row r="46" spans="1:1" ht="31.5" x14ac:dyDescent="0.2">
      <c r="A46" s="113" t="s">
        <v>99</v>
      </c>
    </row>
    <row r="47" spans="1:1" ht="21" x14ac:dyDescent="0.2">
      <c r="A47" s="142"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285</v>
      </c>
    </row>
    <row r="53" spans="1:1" x14ac:dyDescent="0.2">
      <c r="A53" s="70"/>
    </row>
    <row r="54" spans="1:1" x14ac:dyDescent="0.2">
      <c r="A54"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3"/>
  <sheetViews>
    <sheetView zoomScaleNormal="100" workbookViewId="0">
      <pane xSplit="1" topLeftCell="N1" activePane="topRight" state="frozen"/>
      <selection activeCell="B4" sqref="B4:Z43"/>
      <selection pane="topRight" activeCell="B4" sqref="B4:Z43"/>
    </sheetView>
  </sheetViews>
  <sheetFormatPr defaultColWidth="9" defaultRowHeight="12" x14ac:dyDescent="0.2"/>
  <cols>
    <col min="1" max="1" width="84.5703125" style="48" customWidth="1"/>
    <col min="2" max="16384" width="9" style="48"/>
  </cols>
  <sheetData>
    <row r="1" spans="1:26" s="51" customFormat="1" ht="12" customHeight="1" x14ac:dyDescent="0.2">
      <c r="A1" s="209" t="s">
        <v>82</v>
      </c>
    </row>
    <row r="2" spans="1:26" s="51" customFormat="1" ht="12" customHeight="1" x14ac:dyDescent="0.2">
      <c r="A2" s="209"/>
    </row>
    <row r="3" spans="1:26" s="51" customFormat="1" ht="12" customHeight="1" x14ac:dyDescent="0.2">
      <c r="A3" s="177" t="s">
        <v>257</v>
      </c>
    </row>
    <row r="4" spans="1:26" ht="18" customHeight="1" x14ac:dyDescent="0.2">
      <c r="A4" s="111" t="s">
        <v>100</v>
      </c>
      <c r="B4" s="138">
        <f>'Каникулы в горах | FIT18'!B24</f>
        <v>45574</v>
      </c>
      <c r="C4" s="138">
        <f>'Каникулы в горах | FIT18'!C24</f>
        <v>45578</v>
      </c>
      <c r="D4" s="138">
        <f>'Каникулы в горах | FIT18'!D24</f>
        <v>45580</v>
      </c>
      <c r="E4" s="138">
        <f>'Каникулы в горах | FIT18'!E24</f>
        <v>45581</v>
      </c>
      <c r="F4" s="138">
        <f>'Каникулы в горах | FIT18'!F24</f>
        <v>45582</v>
      </c>
      <c r="G4" s="138">
        <f>'Каникулы в горах | FIT18'!G24</f>
        <v>45584</v>
      </c>
      <c r="H4" s="138">
        <f>'Каникулы в горах | FIT18'!H24</f>
        <v>45585</v>
      </c>
      <c r="I4" s="138">
        <f>'Каникулы в горах | FIT18'!I24</f>
        <v>45591</v>
      </c>
      <c r="J4" s="138">
        <f>'Каникулы в горах | FIT18'!J24</f>
        <v>45592</v>
      </c>
      <c r="K4" s="138">
        <f>'Каникулы в горах | FIT18'!K24</f>
        <v>45593</v>
      </c>
      <c r="L4" s="138">
        <f>'Каникулы в горах | FIT18'!L24</f>
        <v>45595</v>
      </c>
      <c r="M4" s="138">
        <f>'Каникулы в горах | FIT18'!M24</f>
        <v>45598</v>
      </c>
      <c r="N4" s="138">
        <f>'Каникулы в горах | FIT18'!N24</f>
        <v>45599</v>
      </c>
      <c r="O4" s="138">
        <f>'Каникулы в горах | FIT18'!O24</f>
        <v>45600</v>
      </c>
      <c r="P4" s="138">
        <f>'Каникулы в горах | FIT18'!P24</f>
        <v>45601</v>
      </c>
      <c r="Q4" s="138">
        <f>'Каникулы в горах | FIT18'!Q24</f>
        <v>45603</v>
      </c>
      <c r="R4" s="138">
        <f>'Каникулы в горах | FIT18'!R24</f>
        <v>45604</v>
      </c>
      <c r="S4" s="138">
        <f>'Каникулы в горах | FIT18'!S24</f>
        <v>45606</v>
      </c>
      <c r="T4" s="138">
        <f>'Каникулы в горах | FIT18'!T24</f>
        <v>45607</v>
      </c>
      <c r="U4" s="138">
        <f>'Каникулы в горах | FIT18'!U24</f>
        <v>45611</v>
      </c>
      <c r="V4" s="138">
        <f>'Каникулы в горах | FIT18'!V24</f>
        <v>45613</v>
      </c>
      <c r="W4" s="138">
        <f>'Каникулы в горах | FIT18'!W24</f>
        <v>45618</v>
      </c>
      <c r="X4" s="138">
        <f>'Каникулы в горах | FIT18'!X24</f>
        <v>45619</v>
      </c>
      <c r="Y4" s="138">
        <f>'Каникулы в горах | FIT18'!Y24</f>
        <v>45620</v>
      </c>
      <c r="Z4" s="138">
        <f>'Каникулы в горах | FIT18'!Z24</f>
        <v>45621</v>
      </c>
    </row>
    <row r="5" spans="1:26" ht="20.25" customHeight="1" x14ac:dyDescent="0.2">
      <c r="A5" s="90" t="s">
        <v>64</v>
      </c>
      <c r="B5" s="138">
        <f>'Каникулы в горах | FIT18'!B25</f>
        <v>45577</v>
      </c>
      <c r="C5" s="138">
        <f>'Каникулы в горах | FIT18'!C25</f>
        <v>45579</v>
      </c>
      <c r="D5" s="138">
        <f>'Каникулы в горах | FIT18'!D25</f>
        <v>45580</v>
      </c>
      <c r="E5" s="138">
        <f>'Каникулы в горах | FIT18'!E25</f>
        <v>45581</v>
      </c>
      <c r="F5" s="138">
        <f>'Каникулы в горах | FIT18'!F25</f>
        <v>45583</v>
      </c>
      <c r="G5" s="138">
        <f>'Каникулы в горах | FIT18'!G25</f>
        <v>45584</v>
      </c>
      <c r="H5" s="138">
        <f>'Каникулы в горах | FIT18'!H25</f>
        <v>45590</v>
      </c>
      <c r="I5" s="138">
        <f>'Каникулы в горах | FIT18'!I25</f>
        <v>45591</v>
      </c>
      <c r="J5" s="138">
        <f>'Каникулы в горах | FIT18'!J25</f>
        <v>45592</v>
      </c>
      <c r="K5" s="138">
        <f>'Каникулы в горах | FIT18'!K25</f>
        <v>45594</v>
      </c>
      <c r="L5" s="138">
        <f>'Каникулы в горах | FIT18'!L25</f>
        <v>45597</v>
      </c>
      <c r="M5" s="138">
        <f>'Каникулы в горах | FIT18'!M25</f>
        <v>45598</v>
      </c>
      <c r="N5" s="138">
        <f>'Каникулы в горах | FIT18'!N25</f>
        <v>45599</v>
      </c>
      <c r="O5" s="138">
        <f>'Каникулы в горах | FIT18'!O25</f>
        <v>45600</v>
      </c>
      <c r="P5" s="138">
        <f>'Каникулы в горах | FIT18'!P25</f>
        <v>45602</v>
      </c>
      <c r="Q5" s="138">
        <f>'Каникулы в горах | FIT18'!Q25</f>
        <v>45603</v>
      </c>
      <c r="R5" s="138">
        <f>'Каникулы в горах | FIT18'!R25</f>
        <v>45605</v>
      </c>
      <c r="S5" s="138">
        <f>'Каникулы в горах | FIT18'!S25</f>
        <v>45606</v>
      </c>
      <c r="T5" s="138">
        <f>'Каникулы в горах | FIT18'!T25</f>
        <v>45610</v>
      </c>
      <c r="U5" s="138">
        <f>'Каникулы в горах | FIT18'!U25</f>
        <v>45612</v>
      </c>
      <c r="V5" s="138">
        <f>'Каникулы в горах | FIT18'!V25</f>
        <v>45617</v>
      </c>
      <c r="W5" s="138">
        <f>'Каникулы в горах | FIT18'!W25</f>
        <v>45618</v>
      </c>
      <c r="X5" s="138">
        <f>'Каникулы в горах | FIT18'!X25</f>
        <v>45619</v>
      </c>
      <c r="Y5" s="138">
        <f>'Каникулы в горах | FIT18'!Y25</f>
        <v>45621</v>
      </c>
      <c r="Z5" s="138">
        <f>'Каникулы в горах | FIT18'!Z25</f>
        <v>45626</v>
      </c>
    </row>
    <row r="6" spans="1:26"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row>
    <row r="7" spans="1:26" s="50" customFormat="1" x14ac:dyDescent="0.2">
      <c r="A7" s="88">
        <v>1</v>
      </c>
      <c r="B7" s="94">
        <f>'Каникулы в горах | FIT18'!B27+25</f>
        <v>15372</v>
      </c>
      <c r="C7" s="94">
        <f>'Каникулы в горах | FIT18'!C27+25</f>
        <v>11457</v>
      </c>
      <c r="D7" s="94">
        <f>'Каникулы в горах | FIT18'!D27+25</f>
        <v>11457</v>
      </c>
      <c r="E7" s="94">
        <f>'Каникулы в горах | FIT18'!E27+25</f>
        <v>11457</v>
      </c>
      <c r="F7" s="94">
        <f>'Каникулы в горах | FIT18'!F27+25</f>
        <v>11457</v>
      </c>
      <c r="G7" s="94">
        <f>'Каникулы в горах | FIT18'!G27+25</f>
        <v>15372</v>
      </c>
      <c r="H7" s="94">
        <f>'Каникулы в горах | FIT18'!H27+25</f>
        <v>11457</v>
      </c>
      <c r="I7" s="94">
        <f>'Каникулы в горах | FIT18'!I27+25</f>
        <v>13023</v>
      </c>
      <c r="J7" s="94">
        <f>'Каникулы в горах | FIT18'!J27+25</f>
        <v>13023</v>
      </c>
      <c r="K7" s="94">
        <f>'Каникулы в горах | FIT18'!K27+25</f>
        <v>13023</v>
      </c>
      <c r="L7" s="94">
        <f>'Каникулы в горах | FIT18'!L27+25</f>
        <v>13023</v>
      </c>
      <c r="M7" s="94">
        <f>'Каникулы в горах | FIT18'!M27+25</f>
        <v>14589</v>
      </c>
      <c r="N7" s="94">
        <f>'Каникулы в горах | FIT18'!N27+25</f>
        <v>9813</v>
      </c>
      <c r="O7" s="94">
        <f>'Каникулы в горах | FIT18'!O27+25</f>
        <v>7777</v>
      </c>
      <c r="P7" s="94">
        <f>'Каникулы в горах | FIT18'!P27+25</f>
        <v>8325</v>
      </c>
      <c r="Q7" s="94">
        <f>'Каникулы в горах | FIT18'!Q27+25</f>
        <v>7777</v>
      </c>
      <c r="R7" s="94">
        <f>'Каникулы в горах | FIT18'!R27+25</f>
        <v>8325</v>
      </c>
      <c r="S7" s="94">
        <f>'Каникулы в горах | FIT18'!S27+25</f>
        <v>7229</v>
      </c>
      <c r="T7" s="94">
        <f>'Каникулы в горах | FIT18'!T27+25</f>
        <v>6681</v>
      </c>
      <c r="U7" s="94">
        <f>'Каникулы в горах | FIT18'!U27+25</f>
        <v>7229</v>
      </c>
      <c r="V7" s="94">
        <f>'Каникулы в горах | FIT18'!V27+25</f>
        <v>6681</v>
      </c>
      <c r="W7" s="94">
        <f>'Каникулы в горах | FIT18'!W27+25</f>
        <v>7777</v>
      </c>
      <c r="X7" s="94">
        <f>'Каникулы в горах | FIT18'!X27+25</f>
        <v>7777</v>
      </c>
      <c r="Y7" s="94">
        <f>'Каникулы в горах | FIT18'!Y27+25</f>
        <v>7777</v>
      </c>
      <c r="Z7" s="94">
        <f>'Каникулы в горах | FIT18'!Z27+25</f>
        <v>6681</v>
      </c>
    </row>
    <row r="8" spans="1:26" s="50" customFormat="1" x14ac:dyDescent="0.2">
      <c r="A8" s="88">
        <v>2</v>
      </c>
      <c r="B8" s="94">
        <f>'Каникулы в горах | FIT18'!B28+25</f>
        <v>16547</v>
      </c>
      <c r="C8" s="94">
        <f>'Каникулы в горах | FIT18'!C28+25</f>
        <v>12632</v>
      </c>
      <c r="D8" s="94">
        <f>'Каникулы в горах | FIT18'!D28+25</f>
        <v>12632</v>
      </c>
      <c r="E8" s="94">
        <f>'Каникулы в горах | FIT18'!E28+25</f>
        <v>12632</v>
      </c>
      <c r="F8" s="94">
        <f>'Каникулы в горах | FIT18'!F28+25</f>
        <v>12632</v>
      </c>
      <c r="G8" s="94">
        <f>'Каникулы в горах | FIT18'!G28+25</f>
        <v>16547</v>
      </c>
      <c r="H8" s="94">
        <f>'Каникулы в горах | FIT18'!H28+25</f>
        <v>12632</v>
      </c>
      <c r="I8" s="94">
        <f>'Каникулы в горах | FIT18'!I28+25</f>
        <v>14198</v>
      </c>
      <c r="J8" s="94">
        <f>'Каникулы в горах | FIT18'!J28+25</f>
        <v>14198</v>
      </c>
      <c r="K8" s="94">
        <f>'Каникулы в горах | FIT18'!K28+25</f>
        <v>14198</v>
      </c>
      <c r="L8" s="94">
        <f>'Каникулы в горах | FIT18'!L28+25</f>
        <v>14198</v>
      </c>
      <c r="M8" s="94">
        <f>'Каникулы в горах | FIT18'!M28+25</f>
        <v>15764</v>
      </c>
      <c r="N8" s="94">
        <f>'Каникулы в горах | FIT18'!N28+25</f>
        <v>10987</v>
      </c>
      <c r="O8" s="94">
        <f>'Каникулы в горах | FIT18'!O28+25</f>
        <v>8952</v>
      </c>
      <c r="P8" s="94">
        <f>'Каникулы в горах | FIT18'!P28+25</f>
        <v>9500</v>
      </c>
      <c r="Q8" s="94">
        <f>'Каникулы в горах | FIT18'!Q28+25</f>
        <v>8952</v>
      </c>
      <c r="R8" s="94">
        <f>'Каникулы в горах | FIT18'!R28+25</f>
        <v>9500</v>
      </c>
      <c r="S8" s="94">
        <f>'Каникулы в горах | FIT18'!S28+25</f>
        <v>8404</v>
      </c>
      <c r="T8" s="94">
        <f>'Каникулы в горах | FIT18'!T28+25</f>
        <v>7855</v>
      </c>
      <c r="U8" s="94">
        <f>'Каникулы в горах | FIT18'!U28+25</f>
        <v>8404</v>
      </c>
      <c r="V8" s="94">
        <f>'Каникулы в горах | FIT18'!V28+25</f>
        <v>7855</v>
      </c>
      <c r="W8" s="94">
        <f>'Каникулы в горах | FIT18'!W28+25</f>
        <v>8952</v>
      </c>
      <c r="X8" s="94">
        <f>'Каникулы в горах | FIT18'!X28+25</f>
        <v>8952</v>
      </c>
      <c r="Y8" s="94">
        <f>'Каникулы в горах | FIT18'!Y28+25</f>
        <v>8952</v>
      </c>
      <c r="Z8" s="94">
        <f>'Каникулы в горах | FIT18'!Z28+25</f>
        <v>7855</v>
      </c>
    </row>
    <row r="9" spans="1:26" s="50" customFormat="1" x14ac:dyDescent="0.2">
      <c r="A9" s="42" t="s">
        <v>240</v>
      </c>
      <c r="B9" s="94"/>
      <c r="C9" s="94"/>
      <c r="D9" s="94"/>
      <c r="E9" s="94"/>
      <c r="F9" s="94"/>
      <c r="G9" s="94"/>
      <c r="H9" s="94"/>
      <c r="I9" s="94"/>
      <c r="J9" s="94"/>
      <c r="K9" s="94"/>
      <c r="L9" s="94"/>
      <c r="M9" s="94"/>
      <c r="N9" s="94"/>
      <c r="O9" s="94"/>
      <c r="P9" s="94"/>
      <c r="Q9" s="94"/>
      <c r="R9" s="94"/>
      <c r="S9" s="94"/>
      <c r="T9" s="94"/>
      <c r="U9" s="94"/>
      <c r="V9" s="94"/>
      <c r="W9" s="94"/>
      <c r="X9" s="94"/>
      <c r="Y9" s="94"/>
      <c r="Z9" s="94"/>
    </row>
    <row r="10" spans="1:26" s="50" customFormat="1" x14ac:dyDescent="0.2">
      <c r="A10" s="187">
        <v>1</v>
      </c>
      <c r="B10" s="94">
        <f>'Каникулы в горах | FIT18'!B30+25</f>
        <v>16155</v>
      </c>
      <c r="C10" s="94">
        <f>'Каникулы в горах | FIT18'!C30+25</f>
        <v>12240</v>
      </c>
      <c r="D10" s="94">
        <f>'Каникулы в горах | FIT18'!D30+25</f>
        <v>12240</v>
      </c>
      <c r="E10" s="94">
        <f>'Каникулы в горах | FIT18'!E30+25</f>
        <v>12240</v>
      </c>
      <c r="F10" s="94">
        <f>'Каникулы в горах | FIT18'!F30+25</f>
        <v>12240</v>
      </c>
      <c r="G10" s="94">
        <f>'Каникулы в горах | FIT18'!G30+25</f>
        <v>16155</v>
      </c>
      <c r="H10" s="94">
        <f>'Каникулы в горах | FIT18'!H30+25</f>
        <v>12240</v>
      </c>
      <c r="I10" s="94">
        <f>'Каникулы в горах | FIT18'!I30+25</f>
        <v>13806</v>
      </c>
      <c r="J10" s="94">
        <f>'Каникулы в горах | FIT18'!J30+25</f>
        <v>13806</v>
      </c>
      <c r="K10" s="94">
        <f>'Каникулы в горах | FIT18'!K30+25</f>
        <v>13806</v>
      </c>
      <c r="L10" s="94">
        <f>'Каникулы в горах | FIT18'!L30+25</f>
        <v>13806</v>
      </c>
      <c r="M10" s="94">
        <f>'Каникулы в горах | FIT18'!M30+25</f>
        <v>15372</v>
      </c>
      <c r="N10" s="94">
        <f>'Каникулы в горах | FIT18'!N30+25</f>
        <v>10596</v>
      </c>
      <c r="O10" s="94">
        <f>'Каникулы в горах | FIT18'!O30+25</f>
        <v>8560</v>
      </c>
      <c r="P10" s="94">
        <f>'Каникулы в горах | FIT18'!P30+25</f>
        <v>9108</v>
      </c>
      <c r="Q10" s="94">
        <f>'Каникулы в горах | FIT18'!Q30+25</f>
        <v>8560</v>
      </c>
      <c r="R10" s="94">
        <f>'Каникулы в горах | FIT18'!R30+25</f>
        <v>9108</v>
      </c>
      <c r="S10" s="94">
        <f>'Каникулы в горах | FIT18'!S30+25</f>
        <v>8012</v>
      </c>
      <c r="T10" s="94">
        <f>'Каникулы в горах | FIT18'!T30+25</f>
        <v>7464</v>
      </c>
      <c r="U10" s="94">
        <f>'Каникулы в горах | FIT18'!U30+25</f>
        <v>8012</v>
      </c>
      <c r="V10" s="94">
        <f>'Каникулы в горах | FIT18'!V30+25</f>
        <v>7464</v>
      </c>
      <c r="W10" s="94">
        <f>'Каникулы в горах | FIT18'!W30+25</f>
        <v>8560</v>
      </c>
      <c r="X10" s="94">
        <f>'Каникулы в горах | FIT18'!X30+25</f>
        <v>8560</v>
      </c>
      <c r="Y10" s="94">
        <f>'Каникулы в горах | FIT18'!Y30+25</f>
        <v>8560</v>
      </c>
      <c r="Z10" s="94">
        <f>'Каникулы в горах | FIT18'!Z30+25</f>
        <v>7464</v>
      </c>
    </row>
    <row r="11" spans="1:26" s="50" customFormat="1" x14ac:dyDescent="0.2">
      <c r="A11" s="187">
        <v>2</v>
      </c>
      <c r="B11" s="94">
        <f>'Каникулы в горах | FIT18'!B31+25</f>
        <v>17330</v>
      </c>
      <c r="C11" s="94">
        <f>'Каникулы в горах | FIT18'!C31+25</f>
        <v>13415</v>
      </c>
      <c r="D11" s="94">
        <f>'Каникулы в горах | FIT18'!D31+25</f>
        <v>13415</v>
      </c>
      <c r="E11" s="94">
        <f>'Каникулы в горах | FIT18'!E31+25</f>
        <v>13415</v>
      </c>
      <c r="F11" s="94">
        <f>'Каникулы в горах | FIT18'!F31+25</f>
        <v>13415</v>
      </c>
      <c r="G11" s="94">
        <f>'Каникулы в горах | FIT18'!G31+25</f>
        <v>17330</v>
      </c>
      <c r="H11" s="94">
        <f>'Каникулы в горах | FIT18'!H31+25</f>
        <v>13415</v>
      </c>
      <c r="I11" s="94">
        <f>'Каникулы в горах | FIT18'!I31+25</f>
        <v>14981</v>
      </c>
      <c r="J11" s="94">
        <f>'Каникулы в горах | FIT18'!J31+25</f>
        <v>14981</v>
      </c>
      <c r="K11" s="94">
        <f>'Каникулы в горах | FIT18'!K31+25</f>
        <v>14981</v>
      </c>
      <c r="L11" s="94">
        <f>'Каникулы в горах | FIT18'!L31+25</f>
        <v>14981</v>
      </c>
      <c r="M11" s="94">
        <f>'Каникулы в горах | FIT18'!M31+25</f>
        <v>16547</v>
      </c>
      <c r="N11" s="94">
        <f>'Каникулы в горах | FIT18'!N31+25</f>
        <v>11770</v>
      </c>
      <c r="O11" s="94">
        <f>'Каникулы в горах | FIT18'!O31+25</f>
        <v>9735</v>
      </c>
      <c r="P11" s="94">
        <f>'Каникулы в горах | FIT18'!P31+25</f>
        <v>10283</v>
      </c>
      <c r="Q11" s="94">
        <f>'Каникулы в горах | FIT18'!Q31+25</f>
        <v>9735</v>
      </c>
      <c r="R11" s="94">
        <f>'Каникулы в горах | FIT18'!R31+25</f>
        <v>10283</v>
      </c>
      <c r="S11" s="94">
        <f>'Каникулы в горах | FIT18'!S31+25</f>
        <v>9187</v>
      </c>
      <c r="T11" s="94">
        <f>'Каникулы в горах | FIT18'!T31+25</f>
        <v>8638</v>
      </c>
      <c r="U11" s="94">
        <f>'Каникулы в горах | FIT18'!U31+25</f>
        <v>9187</v>
      </c>
      <c r="V11" s="94">
        <f>'Каникулы в горах | FIT18'!V31+25</f>
        <v>8638</v>
      </c>
      <c r="W11" s="94">
        <f>'Каникулы в горах | FIT18'!W31+25</f>
        <v>9735</v>
      </c>
      <c r="X11" s="94">
        <f>'Каникулы в горах | FIT18'!X31+25</f>
        <v>9735</v>
      </c>
      <c r="Y11" s="94">
        <f>'Каникулы в горах | FIT18'!Y31+25</f>
        <v>9735</v>
      </c>
      <c r="Z11" s="94">
        <f>'Каникулы в горах | FIT18'!Z31+25</f>
        <v>8638</v>
      </c>
    </row>
    <row r="12" spans="1:26"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row>
    <row r="13" spans="1:26" s="50" customFormat="1" x14ac:dyDescent="0.2">
      <c r="A13" s="88">
        <f>A7</f>
        <v>1</v>
      </c>
      <c r="B13" s="94">
        <f>'Каникулы в горах | FIT18'!B33+25</f>
        <v>16938</v>
      </c>
      <c r="C13" s="94">
        <f>'Каникулы в горах | FIT18'!C33+25</f>
        <v>13023</v>
      </c>
      <c r="D13" s="94">
        <f>'Каникулы в горах | FIT18'!D33+25</f>
        <v>13023</v>
      </c>
      <c r="E13" s="94">
        <f>'Каникулы в горах | FIT18'!E33+25</f>
        <v>13023</v>
      </c>
      <c r="F13" s="94">
        <f>'Каникулы в горах | FIT18'!F33+25</f>
        <v>13023</v>
      </c>
      <c r="G13" s="94">
        <f>'Каникулы в горах | FIT18'!G33+25</f>
        <v>16938</v>
      </c>
      <c r="H13" s="94">
        <f>'Каникулы в горах | FIT18'!H33+25</f>
        <v>13023</v>
      </c>
      <c r="I13" s="94">
        <f>'Каникулы в горах | FIT18'!I33+25</f>
        <v>14589</v>
      </c>
      <c r="J13" s="94">
        <f>'Каникулы в горах | FIT18'!J33+25</f>
        <v>14589</v>
      </c>
      <c r="K13" s="94">
        <f>'Каникулы в горах | FIT18'!K33+25</f>
        <v>14589</v>
      </c>
      <c r="L13" s="94">
        <f>'Каникулы в горах | FIT18'!L33+25</f>
        <v>14589</v>
      </c>
      <c r="M13" s="94">
        <f>'Каникулы в горах | FIT18'!M33+25</f>
        <v>16155</v>
      </c>
      <c r="N13" s="94">
        <f>'Каникулы в горах | FIT18'!N33+25</f>
        <v>11379</v>
      </c>
      <c r="O13" s="94">
        <f>'Каникулы в горах | FIT18'!O33+25</f>
        <v>9343</v>
      </c>
      <c r="P13" s="94">
        <f>'Каникулы в горах | FIT18'!P33+25</f>
        <v>9891</v>
      </c>
      <c r="Q13" s="94">
        <f>'Каникулы в горах | FIT18'!Q33+25</f>
        <v>9343</v>
      </c>
      <c r="R13" s="94">
        <f>'Каникулы в горах | FIT18'!R33+25</f>
        <v>9891</v>
      </c>
      <c r="S13" s="94">
        <f>'Каникулы в горах | FIT18'!S33+25</f>
        <v>8795</v>
      </c>
      <c r="T13" s="94">
        <f>'Каникулы в горах | FIT18'!T33+25</f>
        <v>8247</v>
      </c>
      <c r="U13" s="94">
        <f>'Каникулы в горах | FIT18'!U33+25</f>
        <v>8795</v>
      </c>
      <c r="V13" s="94">
        <f>'Каникулы в горах | FIT18'!V33+25</f>
        <v>8247</v>
      </c>
      <c r="W13" s="94">
        <f>'Каникулы в горах | FIT18'!W33+25</f>
        <v>9343</v>
      </c>
      <c r="X13" s="94">
        <f>'Каникулы в горах | FIT18'!X33+25</f>
        <v>9343</v>
      </c>
      <c r="Y13" s="94">
        <f>'Каникулы в горах | FIT18'!Y33+25</f>
        <v>9343</v>
      </c>
      <c r="Z13" s="94">
        <f>'Каникулы в горах | FIT18'!Z33+25</f>
        <v>8247</v>
      </c>
    </row>
    <row r="14" spans="1:26" s="50" customFormat="1" x14ac:dyDescent="0.2">
      <c r="A14" s="88">
        <f>A8</f>
        <v>2</v>
      </c>
      <c r="B14" s="94">
        <f>'Каникулы в горах | FIT18'!B34+25</f>
        <v>18113</v>
      </c>
      <c r="C14" s="94">
        <f>'Каникулы в горах | FIT18'!C34+25</f>
        <v>14198</v>
      </c>
      <c r="D14" s="94">
        <f>'Каникулы в горах | FIT18'!D34+25</f>
        <v>14198</v>
      </c>
      <c r="E14" s="94">
        <f>'Каникулы в горах | FIT18'!E34+25</f>
        <v>14198</v>
      </c>
      <c r="F14" s="94">
        <f>'Каникулы в горах | FIT18'!F34+25</f>
        <v>14198</v>
      </c>
      <c r="G14" s="94">
        <f>'Каникулы в горах | FIT18'!G34+25</f>
        <v>18113</v>
      </c>
      <c r="H14" s="94">
        <f>'Каникулы в горах | FIT18'!H34+25</f>
        <v>14198</v>
      </c>
      <c r="I14" s="94">
        <f>'Каникулы в горах | FIT18'!I34+25</f>
        <v>15764</v>
      </c>
      <c r="J14" s="94">
        <f>'Каникулы в горах | FIT18'!J34+25</f>
        <v>15764</v>
      </c>
      <c r="K14" s="94">
        <f>'Каникулы в горах | FIT18'!K34+25</f>
        <v>15764</v>
      </c>
      <c r="L14" s="94">
        <f>'Каникулы в горах | FIT18'!L34+25</f>
        <v>15764</v>
      </c>
      <c r="M14" s="94">
        <f>'Каникулы в горах | FIT18'!M34+25</f>
        <v>17330</v>
      </c>
      <c r="N14" s="94">
        <f>'Каникулы в горах | FIT18'!N34+25</f>
        <v>12553</v>
      </c>
      <c r="O14" s="94">
        <f>'Каникулы в горах | FIT18'!O34+25</f>
        <v>10518</v>
      </c>
      <c r="P14" s="94">
        <f>'Каникулы в горах | FIT18'!P34+25</f>
        <v>11066</v>
      </c>
      <c r="Q14" s="94">
        <f>'Каникулы в горах | FIT18'!Q34+25</f>
        <v>10518</v>
      </c>
      <c r="R14" s="94">
        <f>'Каникулы в горах | FIT18'!R34+25</f>
        <v>11066</v>
      </c>
      <c r="S14" s="94">
        <f>'Каникулы в горах | FIT18'!S34+25</f>
        <v>9970</v>
      </c>
      <c r="T14" s="94">
        <f>'Каникулы в горах | FIT18'!T34+25</f>
        <v>9421</v>
      </c>
      <c r="U14" s="94">
        <f>'Каникулы в горах | FIT18'!U34+25</f>
        <v>9970</v>
      </c>
      <c r="V14" s="94">
        <f>'Каникулы в горах | FIT18'!V34+25</f>
        <v>9421</v>
      </c>
      <c r="W14" s="94">
        <f>'Каникулы в горах | FIT18'!W34+25</f>
        <v>10518</v>
      </c>
      <c r="X14" s="94">
        <f>'Каникулы в горах | FIT18'!X34+25</f>
        <v>10518</v>
      </c>
      <c r="Y14" s="94">
        <f>'Каникулы в горах | FIT18'!Y34+25</f>
        <v>10518</v>
      </c>
      <c r="Z14" s="94">
        <f>'Каникулы в горах | FIT18'!Z34+25</f>
        <v>9421</v>
      </c>
    </row>
    <row r="15" spans="1:26"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row>
    <row r="16" spans="1:26" s="50" customFormat="1" x14ac:dyDescent="0.2">
      <c r="A16" s="88">
        <f>A7</f>
        <v>1</v>
      </c>
      <c r="B16" s="94">
        <f>'Каникулы в горах | FIT18'!B36+25</f>
        <v>18113</v>
      </c>
      <c r="C16" s="94">
        <f>'Каникулы в горах | FIT18'!C36+25</f>
        <v>14198</v>
      </c>
      <c r="D16" s="94">
        <f>'Каникулы в горах | FIT18'!D36+25</f>
        <v>14198</v>
      </c>
      <c r="E16" s="94">
        <f>'Каникулы в горах | FIT18'!E36+25</f>
        <v>14198</v>
      </c>
      <c r="F16" s="94">
        <f>'Каникулы в горах | FIT18'!F36+25</f>
        <v>14198</v>
      </c>
      <c r="G16" s="94">
        <f>'Каникулы в горах | FIT18'!G36+25</f>
        <v>18113</v>
      </c>
      <c r="H16" s="94">
        <f>'Каникулы в горах | FIT18'!H36+25</f>
        <v>14198</v>
      </c>
      <c r="I16" s="94">
        <f>'Каникулы в горах | FIT18'!I36+25</f>
        <v>15764</v>
      </c>
      <c r="J16" s="94">
        <f>'Каникулы в горах | FIT18'!J36+25</f>
        <v>15764</v>
      </c>
      <c r="K16" s="94">
        <f>'Каникулы в горах | FIT18'!K36+25</f>
        <v>15764</v>
      </c>
      <c r="L16" s="94">
        <f>'Каникулы в горах | FIT18'!L36+25</f>
        <v>15764</v>
      </c>
      <c r="M16" s="94">
        <f>'Каникулы в горах | FIT18'!M36+25</f>
        <v>17330</v>
      </c>
      <c r="N16" s="94">
        <f>'Каникулы в горах | FIT18'!N36+25</f>
        <v>12553</v>
      </c>
      <c r="O16" s="94">
        <f>'Каникулы в горах | FIT18'!O36+25</f>
        <v>10518</v>
      </c>
      <c r="P16" s="94">
        <f>'Каникулы в горах | FIT18'!P36+25</f>
        <v>11066</v>
      </c>
      <c r="Q16" s="94">
        <f>'Каникулы в горах | FIT18'!Q36+25</f>
        <v>10518</v>
      </c>
      <c r="R16" s="94">
        <f>'Каникулы в горах | FIT18'!R36+25</f>
        <v>11066</v>
      </c>
      <c r="S16" s="94">
        <f>'Каникулы в горах | FIT18'!S36+25</f>
        <v>9970</v>
      </c>
      <c r="T16" s="94">
        <f>'Каникулы в горах | FIT18'!T36+25</f>
        <v>9421</v>
      </c>
      <c r="U16" s="94">
        <f>'Каникулы в горах | FIT18'!U36+25</f>
        <v>9970</v>
      </c>
      <c r="V16" s="94">
        <f>'Каникулы в горах | FIT18'!V36+25</f>
        <v>9421</v>
      </c>
      <c r="W16" s="94">
        <f>'Каникулы в горах | FIT18'!W36+25</f>
        <v>10518</v>
      </c>
      <c r="X16" s="94">
        <f>'Каникулы в горах | FIT18'!X36+25</f>
        <v>10518</v>
      </c>
      <c r="Y16" s="94">
        <f>'Каникулы в горах | FIT18'!Y36+25</f>
        <v>10518</v>
      </c>
      <c r="Z16" s="94">
        <f>'Каникулы в горах | FIT18'!Z36+25</f>
        <v>9421</v>
      </c>
    </row>
    <row r="17" spans="1:26" s="50" customFormat="1" x14ac:dyDescent="0.2">
      <c r="A17" s="88">
        <f>A8</f>
        <v>2</v>
      </c>
      <c r="B17" s="94">
        <f>'Каникулы в горах | FIT18'!B37+25</f>
        <v>19287</v>
      </c>
      <c r="C17" s="94">
        <f>'Каникулы в горах | FIT18'!C37+25</f>
        <v>15372</v>
      </c>
      <c r="D17" s="94">
        <f>'Каникулы в горах | FIT18'!D37+25</f>
        <v>15372</v>
      </c>
      <c r="E17" s="94">
        <f>'Каникулы в горах | FIT18'!E37+25</f>
        <v>15372</v>
      </c>
      <c r="F17" s="94">
        <f>'Каникулы в горах | FIT18'!F37+25</f>
        <v>15372</v>
      </c>
      <c r="G17" s="94">
        <f>'Каникулы в горах | FIT18'!G37+25</f>
        <v>19287</v>
      </c>
      <c r="H17" s="94">
        <f>'Каникулы в горах | FIT18'!H37+25</f>
        <v>15372</v>
      </c>
      <c r="I17" s="94">
        <f>'Каникулы в горах | FIT18'!I37+25</f>
        <v>16938</v>
      </c>
      <c r="J17" s="94">
        <f>'Каникулы в горах | FIT18'!J37+25</f>
        <v>16938</v>
      </c>
      <c r="K17" s="94">
        <f>'Каникулы в горах | FIT18'!K37+25</f>
        <v>16938</v>
      </c>
      <c r="L17" s="94">
        <f>'Каникулы в горах | FIT18'!L37+25</f>
        <v>16938</v>
      </c>
      <c r="M17" s="94">
        <f>'Каникулы в горах | FIT18'!M37+25</f>
        <v>18504</v>
      </c>
      <c r="N17" s="94">
        <f>'Каникулы в горах | FIT18'!N37+25</f>
        <v>13728</v>
      </c>
      <c r="O17" s="94">
        <f>'Каникулы в горах | FIT18'!O37+25</f>
        <v>11692</v>
      </c>
      <c r="P17" s="94">
        <f>'Каникулы в горах | FIT18'!P37+25</f>
        <v>12240</v>
      </c>
      <c r="Q17" s="94">
        <f>'Каникулы в горах | FIT18'!Q37+25</f>
        <v>11692</v>
      </c>
      <c r="R17" s="94">
        <f>'Каникулы в горах | FIT18'!R37+25</f>
        <v>12240</v>
      </c>
      <c r="S17" s="94">
        <f>'Каникулы в горах | FIT18'!S37+25</f>
        <v>11144</v>
      </c>
      <c r="T17" s="94">
        <f>'Каникулы в горах | FIT18'!T37+25</f>
        <v>10596</v>
      </c>
      <c r="U17" s="94">
        <f>'Каникулы в горах | FIT18'!U37+25</f>
        <v>11144</v>
      </c>
      <c r="V17" s="94">
        <f>'Каникулы в горах | FIT18'!V37+25</f>
        <v>10596</v>
      </c>
      <c r="W17" s="94">
        <f>'Каникулы в горах | FIT18'!W37+25</f>
        <v>11692</v>
      </c>
      <c r="X17" s="94">
        <f>'Каникулы в горах | FIT18'!X37+25</f>
        <v>11692</v>
      </c>
      <c r="Y17" s="94">
        <f>'Каникулы в горах | FIT18'!Y37+25</f>
        <v>11692</v>
      </c>
      <c r="Z17" s="94">
        <f>'Каникулы в горах | FIT18'!Z37+25</f>
        <v>10596</v>
      </c>
    </row>
    <row r="18" spans="1:26"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26" s="50" customFormat="1" x14ac:dyDescent="0.2">
      <c r="A19" s="88">
        <f>A7</f>
        <v>1</v>
      </c>
      <c r="B19" s="94">
        <f>'Каникулы в горах | FIT18'!B39+25</f>
        <v>31032</v>
      </c>
      <c r="C19" s="94">
        <f>'Каникулы в горах | FIT18'!C39+25</f>
        <v>27117</v>
      </c>
      <c r="D19" s="94">
        <f>'Каникулы в горах | FIT18'!D39+25</f>
        <v>27117</v>
      </c>
      <c r="E19" s="94">
        <f>'Каникулы в горах | FIT18'!E39+25</f>
        <v>27117</v>
      </c>
      <c r="F19" s="94">
        <f>'Каникулы в горах | FIT18'!F39+25</f>
        <v>27117</v>
      </c>
      <c r="G19" s="94">
        <f>'Каникулы в горах | FIT18'!G39+25</f>
        <v>31032</v>
      </c>
      <c r="H19" s="94">
        <f>'Каникулы в горах | FIT18'!H39+25</f>
        <v>27117</v>
      </c>
      <c r="I19" s="94">
        <f>'Каникулы в горах | FIT18'!I39+25</f>
        <v>28683</v>
      </c>
      <c r="J19" s="94">
        <f>'Каникулы в горах | FIT18'!J39+25</f>
        <v>28683</v>
      </c>
      <c r="K19" s="94">
        <f>'Каникулы в горах | FIT18'!K39+25</f>
        <v>28683</v>
      </c>
      <c r="L19" s="94">
        <f>'Каникулы в горах | FIT18'!L39+25</f>
        <v>28683</v>
      </c>
      <c r="M19" s="94">
        <f>'Каникулы в горах | FIT18'!M39+25</f>
        <v>30249</v>
      </c>
      <c r="N19" s="94">
        <f>'Каникулы в горах | FIT18'!N39+25</f>
        <v>25473</v>
      </c>
      <c r="O19" s="94">
        <f>'Каникулы в горах | FIT18'!O39+25</f>
        <v>23437</v>
      </c>
      <c r="P19" s="94">
        <f>'Каникулы в горах | FIT18'!P39+25</f>
        <v>23985</v>
      </c>
      <c r="Q19" s="94">
        <f>'Каникулы в горах | FIT18'!Q39+25</f>
        <v>23437</v>
      </c>
      <c r="R19" s="94">
        <f>'Каникулы в горах | FIT18'!R39+25</f>
        <v>23985</v>
      </c>
      <c r="S19" s="94">
        <f>'Каникулы в горах | FIT18'!S39+25</f>
        <v>22889</v>
      </c>
      <c r="T19" s="94">
        <f>'Каникулы в горах | FIT18'!T39+25</f>
        <v>22341</v>
      </c>
      <c r="U19" s="94">
        <f>'Каникулы в горах | FIT18'!U39+25</f>
        <v>22889</v>
      </c>
      <c r="V19" s="94">
        <f>'Каникулы в горах | FIT18'!V39+25</f>
        <v>22341</v>
      </c>
      <c r="W19" s="94">
        <f>'Каникулы в горах | FIT18'!W39+25</f>
        <v>23437</v>
      </c>
      <c r="X19" s="94">
        <f>'Каникулы в горах | FIT18'!X39+25</f>
        <v>23437</v>
      </c>
      <c r="Y19" s="94">
        <f>'Каникулы в горах | FIT18'!Y39+25</f>
        <v>23437</v>
      </c>
      <c r="Z19" s="94">
        <f>'Каникулы в горах | FIT18'!Z39+25</f>
        <v>22341</v>
      </c>
    </row>
    <row r="20" spans="1:26" s="50" customFormat="1" x14ac:dyDescent="0.2">
      <c r="A20" s="88">
        <f>A8</f>
        <v>2</v>
      </c>
      <c r="B20" s="94">
        <f>'Каникулы в горах | FIT18'!B40+25</f>
        <v>32207</v>
      </c>
      <c r="C20" s="94">
        <f>'Каникулы в горах | FIT18'!C40+25</f>
        <v>28292</v>
      </c>
      <c r="D20" s="94">
        <f>'Каникулы в горах | FIT18'!D40+25</f>
        <v>28292</v>
      </c>
      <c r="E20" s="94">
        <f>'Каникулы в горах | FIT18'!E40+25</f>
        <v>28292</v>
      </c>
      <c r="F20" s="94">
        <f>'Каникулы в горах | FIT18'!F40+25</f>
        <v>28292</v>
      </c>
      <c r="G20" s="94">
        <f>'Каникулы в горах | FIT18'!G40+25</f>
        <v>32207</v>
      </c>
      <c r="H20" s="94">
        <f>'Каникулы в горах | FIT18'!H40+25</f>
        <v>28292</v>
      </c>
      <c r="I20" s="94">
        <f>'Каникулы в горах | FIT18'!I40+25</f>
        <v>29858</v>
      </c>
      <c r="J20" s="94">
        <f>'Каникулы в горах | FIT18'!J40+25</f>
        <v>29858</v>
      </c>
      <c r="K20" s="94">
        <f>'Каникулы в горах | FIT18'!K40+25</f>
        <v>29858</v>
      </c>
      <c r="L20" s="94">
        <f>'Каникулы в горах | FIT18'!L40+25</f>
        <v>29858</v>
      </c>
      <c r="M20" s="94">
        <f>'Каникулы в горах | FIT18'!M40+25</f>
        <v>31424</v>
      </c>
      <c r="N20" s="94">
        <f>'Каникулы в горах | FIT18'!N40+25</f>
        <v>26647</v>
      </c>
      <c r="O20" s="94">
        <f>'Каникулы в горах | FIT18'!O40+25</f>
        <v>24612</v>
      </c>
      <c r="P20" s="94">
        <f>'Каникулы в горах | FIT18'!P40+25</f>
        <v>25160</v>
      </c>
      <c r="Q20" s="94">
        <f>'Каникулы в горах | FIT18'!Q40+25</f>
        <v>24612</v>
      </c>
      <c r="R20" s="94">
        <f>'Каникулы в горах | FIT18'!R40+25</f>
        <v>25160</v>
      </c>
      <c r="S20" s="94">
        <f>'Каникулы в горах | FIT18'!S40+25</f>
        <v>24064</v>
      </c>
      <c r="T20" s="94">
        <f>'Каникулы в горах | FIT18'!T40+25</f>
        <v>23515</v>
      </c>
      <c r="U20" s="94">
        <f>'Каникулы в горах | FIT18'!U40+25</f>
        <v>24064</v>
      </c>
      <c r="V20" s="94">
        <f>'Каникулы в горах | FIT18'!V40+25</f>
        <v>23515</v>
      </c>
      <c r="W20" s="94">
        <f>'Каникулы в горах | FIT18'!W40+25</f>
        <v>24612</v>
      </c>
      <c r="X20" s="94">
        <f>'Каникулы в горах | FIT18'!X40+25</f>
        <v>24612</v>
      </c>
      <c r="Y20" s="94">
        <f>'Каникулы в горах | FIT18'!Y40+25</f>
        <v>24612</v>
      </c>
      <c r="Z20" s="94">
        <f>'Каникулы в горах | FIT18'!Z40+25</f>
        <v>23515</v>
      </c>
    </row>
    <row r="21" spans="1:26"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row>
    <row r="22" spans="1:26" s="50" customFormat="1" x14ac:dyDescent="0.2">
      <c r="A22" s="88" t="s">
        <v>88</v>
      </c>
      <c r="B22" s="94">
        <f>'Каникулы в горах | FIT18'!B42+25</f>
        <v>51782</v>
      </c>
      <c r="C22" s="94">
        <f>'Каникулы в горах | FIT18'!C42+25</f>
        <v>47867</v>
      </c>
      <c r="D22" s="94">
        <f>'Каникулы в горах | FIT18'!D42+25</f>
        <v>47867</v>
      </c>
      <c r="E22" s="94">
        <f>'Каникулы в горах | FIT18'!E42+25</f>
        <v>47867</v>
      </c>
      <c r="F22" s="94">
        <f>'Каникулы в горах | FIT18'!F42+25</f>
        <v>47867</v>
      </c>
      <c r="G22" s="94">
        <f>'Каникулы в горах | FIT18'!G42+25</f>
        <v>51782</v>
      </c>
      <c r="H22" s="94">
        <f>'Каникулы в горах | FIT18'!H42+25</f>
        <v>47867</v>
      </c>
      <c r="I22" s="94">
        <f>'Каникулы в горах | FIT18'!I42+25</f>
        <v>49433</v>
      </c>
      <c r="J22" s="94">
        <f>'Каникулы в горах | FIT18'!J42+25</f>
        <v>49433</v>
      </c>
      <c r="K22" s="94">
        <f>'Каникулы в горах | FIT18'!K42+25</f>
        <v>49433</v>
      </c>
      <c r="L22" s="94">
        <f>'Каникулы в горах | FIT18'!L42+25</f>
        <v>49433</v>
      </c>
      <c r="M22" s="94">
        <f>'Каникулы в горах | FIT18'!M42+25</f>
        <v>50999</v>
      </c>
      <c r="N22" s="94">
        <f>'Каникулы в горах | FIT18'!N42+25</f>
        <v>46222</v>
      </c>
      <c r="O22" s="94">
        <f>'Каникулы в горах | FIT18'!O42+25</f>
        <v>44187</v>
      </c>
      <c r="P22" s="94">
        <f>'Каникулы в горах | FIT18'!P42+25</f>
        <v>44735</v>
      </c>
      <c r="Q22" s="94">
        <f>'Каникулы в горах | FIT18'!Q42+25</f>
        <v>44187</v>
      </c>
      <c r="R22" s="94">
        <f>'Каникулы в горах | FIT18'!R42+25</f>
        <v>44735</v>
      </c>
      <c r="S22" s="94">
        <f>'Каникулы в горах | FIT18'!S42+25</f>
        <v>43639</v>
      </c>
      <c r="T22" s="94">
        <f>'Каникулы в горах | FIT18'!T42+25</f>
        <v>43090</v>
      </c>
      <c r="U22" s="94">
        <f>'Каникулы в горах | FIT18'!U42+25</f>
        <v>43639</v>
      </c>
      <c r="V22" s="94">
        <f>'Каникулы в горах | FIT18'!V42+25</f>
        <v>43090</v>
      </c>
      <c r="W22" s="94">
        <f>'Каникулы в горах | FIT18'!W42+25</f>
        <v>44187</v>
      </c>
      <c r="X22" s="94">
        <f>'Каникулы в горах | FIT18'!X42+25</f>
        <v>44187</v>
      </c>
      <c r="Y22" s="94">
        <f>'Каникулы в горах | FIT18'!Y42+25</f>
        <v>44187</v>
      </c>
      <c r="Z22" s="94">
        <f>'Каникулы в горах | FIT18'!Z42+25</f>
        <v>43090</v>
      </c>
    </row>
    <row r="23" spans="1:26" s="50" customFormat="1" ht="120" x14ac:dyDescent="0.2">
      <c r="A23" s="159" t="s">
        <v>260</v>
      </c>
    </row>
    <row r="24" spans="1:26" s="50" customFormat="1" ht="12.75" thickBot="1" x14ac:dyDescent="0.25">
      <c r="A24" s="176" t="s">
        <v>71</v>
      </c>
    </row>
    <row r="25" spans="1:26" s="50" customFormat="1" ht="12.75" thickBot="1" x14ac:dyDescent="0.25">
      <c r="A25" s="200" t="s">
        <v>278</v>
      </c>
    </row>
    <row r="26" spans="1:26" x14ac:dyDescent="0.2">
      <c r="A26" s="201" t="s">
        <v>279</v>
      </c>
    </row>
    <row r="27" spans="1:26" ht="9" customHeight="1" x14ac:dyDescent="0.2">
      <c r="A27" s="62"/>
    </row>
    <row r="28" spans="1:26" ht="10.7" customHeight="1" x14ac:dyDescent="0.2">
      <c r="A28" s="176" t="s">
        <v>66</v>
      </c>
    </row>
    <row r="29" spans="1:26" ht="13.35" customHeight="1" x14ac:dyDescent="0.2">
      <c r="A29" s="63" t="s">
        <v>78</v>
      </c>
    </row>
    <row r="30" spans="1:26" ht="13.35" customHeight="1" x14ac:dyDescent="0.2">
      <c r="A30" s="43" t="s">
        <v>67</v>
      </c>
    </row>
    <row r="31" spans="1:26" ht="12.6" customHeight="1" x14ac:dyDescent="0.2">
      <c r="A31" s="43" t="s">
        <v>89</v>
      </c>
    </row>
    <row r="32" spans="1:26" ht="13.35" customHeight="1" x14ac:dyDescent="0.2">
      <c r="A32" s="43" t="s">
        <v>68</v>
      </c>
    </row>
    <row r="33" spans="1:1" ht="11.45" customHeight="1" x14ac:dyDescent="0.2">
      <c r="A33" s="46" t="s">
        <v>69</v>
      </c>
    </row>
    <row r="34" spans="1:1" x14ac:dyDescent="0.2">
      <c r="A34" s="165" t="s">
        <v>164</v>
      </c>
    </row>
    <row r="35" spans="1:1" ht="24" x14ac:dyDescent="0.2">
      <c r="A35" s="54" t="s">
        <v>280</v>
      </c>
    </row>
    <row r="36" spans="1:1" x14ac:dyDescent="0.2">
      <c r="A36" s="59"/>
    </row>
    <row r="37" spans="1:1" ht="25.5" x14ac:dyDescent="0.2">
      <c r="A37" s="143" t="s">
        <v>258</v>
      </c>
    </row>
    <row r="38" spans="1:1" ht="38.25" x14ac:dyDescent="0.2">
      <c r="A38" s="202" t="s">
        <v>274</v>
      </c>
    </row>
    <row r="39" spans="1:1" ht="25.5" x14ac:dyDescent="0.2">
      <c r="A39" s="202" t="s">
        <v>275</v>
      </c>
    </row>
    <row r="40" spans="1:1" ht="25.5" x14ac:dyDescent="0.2">
      <c r="A40" s="202" t="s">
        <v>276</v>
      </c>
    </row>
    <row r="41" spans="1:1" ht="38.25" x14ac:dyDescent="0.2">
      <c r="A41" s="202" t="s">
        <v>255</v>
      </c>
    </row>
    <row r="42" spans="1:1" ht="38.25" x14ac:dyDescent="0.2">
      <c r="A42" s="202" t="s">
        <v>277</v>
      </c>
    </row>
    <row r="43" spans="1:1" ht="12.75" x14ac:dyDescent="0.2">
      <c r="A43" s="202" t="s">
        <v>256</v>
      </c>
    </row>
    <row r="44" spans="1:1" x14ac:dyDescent="0.2">
      <c r="A44" s="83"/>
    </row>
    <row r="45" spans="1:1" ht="31.5" x14ac:dyDescent="0.2">
      <c r="A45" s="113" t="s">
        <v>99</v>
      </c>
    </row>
    <row r="46" spans="1:1" ht="21" x14ac:dyDescent="0.2">
      <c r="A46" s="142"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3"/>
  <sheetViews>
    <sheetView zoomScaleNormal="100" workbookViewId="0">
      <pane xSplit="1" topLeftCell="B1" activePane="topRight" state="frozen"/>
      <selection activeCell="B4" sqref="B4:Z43"/>
      <selection pane="topRight" activeCell="B4" sqref="B4:Z43"/>
    </sheetView>
  </sheetViews>
  <sheetFormatPr defaultColWidth="9" defaultRowHeight="12" x14ac:dyDescent="0.2"/>
  <cols>
    <col min="1" max="1" width="84.5703125" style="48" customWidth="1"/>
    <col min="2" max="16384" width="9" style="48"/>
  </cols>
  <sheetData>
    <row r="1" spans="1:26" s="51" customFormat="1" ht="12" customHeight="1" x14ac:dyDescent="0.2">
      <c r="A1" s="209" t="s">
        <v>82</v>
      </c>
    </row>
    <row r="2" spans="1:26" s="51" customFormat="1" ht="12" customHeight="1" x14ac:dyDescent="0.2">
      <c r="A2" s="209"/>
    </row>
    <row r="3" spans="1:26" s="51" customFormat="1" ht="11.1" customHeight="1" x14ac:dyDescent="0.2">
      <c r="A3" s="177" t="s">
        <v>257</v>
      </c>
    </row>
    <row r="4" spans="1:26" s="52" customFormat="1" ht="32.1" customHeight="1" x14ac:dyDescent="0.2">
      <c r="A4" s="98" t="s">
        <v>64</v>
      </c>
      <c r="B4" s="138">
        <f>'Каникулы в горах | FIT15'!B4</f>
        <v>45574</v>
      </c>
      <c r="C4" s="138">
        <f>'Каникулы в горах | FIT15'!C4</f>
        <v>45578</v>
      </c>
      <c r="D4" s="138">
        <f>'Каникулы в горах | FIT15'!D4</f>
        <v>45580</v>
      </c>
      <c r="E4" s="138">
        <f>'Каникулы в горах | FIT15'!E4</f>
        <v>45581</v>
      </c>
      <c r="F4" s="138">
        <f>'Каникулы в горах | FIT15'!F4</f>
        <v>45582</v>
      </c>
      <c r="G4" s="138">
        <f>'Каникулы в горах | FIT15'!G4</f>
        <v>45584</v>
      </c>
      <c r="H4" s="138">
        <f>'Каникулы в горах | FIT15'!H4</f>
        <v>45585</v>
      </c>
      <c r="I4" s="138">
        <f>'Каникулы в горах | FIT15'!I4</f>
        <v>45591</v>
      </c>
      <c r="J4" s="138">
        <f>'Каникулы в горах | FIT15'!J4</f>
        <v>45592</v>
      </c>
      <c r="K4" s="138">
        <f>'Каникулы в горах | FIT15'!K4</f>
        <v>45593</v>
      </c>
      <c r="L4" s="138">
        <f>'Каникулы в горах | FIT15'!L4</f>
        <v>45595</v>
      </c>
      <c r="M4" s="138">
        <f>'Каникулы в горах | FIT15'!M4</f>
        <v>45598</v>
      </c>
      <c r="N4" s="138">
        <f>'Каникулы в горах | FIT15'!N4</f>
        <v>45599</v>
      </c>
      <c r="O4" s="138">
        <f>'Каникулы в горах | FIT15'!O4</f>
        <v>45600</v>
      </c>
      <c r="P4" s="138">
        <f>'Каникулы в горах | FIT15'!P4</f>
        <v>45601</v>
      </c>
      <c r="Q4" s="138">
        <f>'Каникулы в горах | FIT15'!Q4</f>
        <v>45603</v>
      </c>
      <c r="R4" s="138">
        <f>'Каникулы в горах | FIT15'!R4</f>
        <v>45604</v>
      </c>
      <c r="S4" s="138">
        <f>'Каникулы в горах | FIT15'!S4</f>
        <v>45606</v>
      </c>
      <c r="T4" s="138">
        <f>'Каникулы в горах | FIT15'!T4</f>
        <v>45607</v>
      </c>
      <c r="U4" s="138">
        <f>'Каникулы в горах | FIT15'!U4</f>
        <v>45611</v>
      </c>
      <c r="V4" s="138">
        <f>'Каникулы в горах | FIT15'!V4</f>
        <v>45613</v>
      </c>
      <c r="W4" s="138">
        <f>'Каникулы в горах | FIT15'!W4</f>
        <v>45618</v>
      </c>
      <c r="X4" s="138">
        <f>'Каникулы в горах | FIT15'!X4</f>
        <v>45619</v>
      </c>
      <c r="Y4" s="138">
        <f>'Каникулы в горах | FIT15'!Y4</f>
        <v>45620</v>
      </c>
      <c r="Z4" s="138">
        <f>'Каникулы в горах | FIT15'!Z4</f>
        <v>45621</v>
      </c>
    </row>
    <row r="5" spans="1:26" s="53" customFormat="1" ht="21.95" customHeight="1" x14ac:dyDescent="0.2">
      <c r="A5" s="98"/>
      <c r="B5" s="138">
        <f>'Каникулы в горах | FIT15'!B5</f>
        <v>45577</v>
      </c>
      <c r="C5" s="138">
        <f>'Каникулы в горах | FIT15'!C5</f>
        <v>45579</v>
      </c>
      <c r="D5" s="138">
        <f>'Каникулы в горах | FIT15'!D5</f>
        <v>45580</v>
      </c>
      <c r="E5" s="138">
        <f>'Каникулы в горах | FIT15'!E5</f>
        <v>45581</v>
      </c>
      <c r="F5" s="138">
        <f>'Каникулы в горах | FIT15'!F5</f>
        <v>45583</v>
      </c>
      <c r="G5" s="138">
        <f>'Каникулы в горах | FIT15'!G5</f>
        <v>45584</v>
      </c>
      <c r="H5" s="138">
        <f>'Каникулы в горах | FIT15'!H5</f>
        <v>45590</v>
      </c>
      <c r="I5" s="138">
        <f>'Каникулы в горах | FIT15'!I5</f>
        <v>45591</v>
      </c>
      <c r="J5" s="138">
        <f>'Каникулы в горах | FIT15'!J5</f>
        <v>45592</v>
      </c>
      <c r="K5" s="138">
        <f>'Каникулы в горах | FIT15'!K5</f>
        <v>45594</v>
      </c>
      <c r="L5" s="138">
        <f>'Каникулы в горах | FIT15'!L5</f>
        <v>45597</v>
      </c>
      <c r="M5" s="138">
        <f>'Каникулы в горах | FIT15'!M5</f>
        <v>45598</v>
      </c>
      <c r="N5" s="138">
        <f>'Каникулы в горах | FIT15'!N5</f>
        <v>45599</v>
      </c>
      <c r="O5" s="138">
        <f>'Каникулы в горах | FIT15'!O5</f>
        <v>45600</v>
      </c>
      <c r="P5" s="138">
        <f>'Каникулы в горах | FIT15'!P5</f>
        <v>45602</v>
      </c>
      <c r="Q5" s="138">
        <f>'Каникулы в горах | FIT15'!Q5</f>
        <v>45603</v>
      </c>
      <c r="R5" s="138">
        <f>'Каникулы в горах | FIT15'!R5</f>
        <v>45605</v>
      </c>
      <c r="S5" s="138">
        <f>'Каникулы в горах | FIT15'!S5</f>
        <v>45606</v>
      </c>
      <c r="T5" s="138">
        <f>'Каникулы в горах | FIT15'!T5</f>
        <v>45610</v>
      </c>
      <c r="U5" s="138">
        <f>'Каникулы в горах | FIT15'!U5</f>
        <v>45612</v>
      </c>
      <c r="V5" s="138">
        <f>'Каникулы в горах | FIT15'!V5</f>
        <v>45617</v>
      </c>
      <c r="W5" s="138">
        <f>'Каникулы в горах | FIT15'!W5</f>
        <v>45618</v>
      </c>
      <c r="X5" s="138">
        <f>'Каникулы в горах | FIT15'!X5</f>
        <v>45619</v>
      </c>
      <c r="Y5" s="138">
        <f>'Каникулы в горах | FIT15'!Y5</f>
        <v>45621</v>
      </c>
      <c r="Z5" s="138">
        <f>'Каникулы в горах | FIT15'!Z5</f>
        <v>45626</v>
      </c>
    </row>
    <row r="6" spans="1:26"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row>
    <row r="7" spans="1:26" s="53" customFormat="1" x14ac:dyDescent="0.2">
      <c r="A7" s="88">
        <v>1</v>
      </c>
      <c r="B7" s="42">
        <f>'Каникулы в горах | FIT15'!B7</f>
        <v>17640</v>
      </c>
      <c r="C7" s="42">
        <f>'Каникулы в горах | FIT15'!C7</f>
        <v>13140</v>
      </c>
      <c r="D7" s="42">
        <f>'Каникулы в горах | FIT15'!D7</f>
        <v>13140</v>
      </c>
      <c r="E7" s="42">
        <f>'Каникулы в горах | FIT15'!E7</f>
        <v>13140</v>
      </c>
      <c r="F7" s="42">
        <f>'Каникулы в горах | FIT15'!F7</f>
        <v>13140</v>
      </c>
      <c r="G7" s="42">
        <f>'Каникулы в горах | FIT15'!G7</f>
        <v>17640</v>
      </c>
      <c r="H7" s="42">
        <f>'Каникулы в горах | FIT15'!H7</f>
        <v>13140</v>
      </c>
      <c r="I7" s="42">
        <f>'Каникулы в горах | FIT15'!I7</f>
        <v>14940</v>
      </c>
      <c r="J7" s="42">
        <f>'Каникулы в горах | FIT15'!J7</f>
        <v>14940</v>
      </c>
      <c r="K7" s="42">
        <f>'Каникулы в горах | FIT15'!K7</f>
        <v>14940</v>
      </c>
      <c r="L7" s="42">
        <f>'Каникулы в горах | FIT15'!L7</f>
        <v>14940</v>
      </c>
      <c r="M7" s="42">
        <f>'Каникулы в горах | FIT15'!M7</f>
        <v>16740</v>
      </c>
      <c r="N7" s="42">
        <f>'Каникулы в горах | FIT15'!N7</f>
        <v>11250</v>
      </c>
      <c r="O7" s="42">
        <f>'Каникулы в горах | FIT15'!O7</f>
        <v>8910</v>
      </c>
      <c r="P7" s="42">
        <f>'Каникулы в горах | FIT15'!P7</f>
        <v>9540</v>
      </c>
      <c r="Q7" s="42">
        <f>'Каникулы в горах | FIT15'!Q7</f>
        <v>8910</v>
      </c>
      <c r="R7" s="42">
        <f>'Каникулы в горах | FIT15'!R7</f>
        <v>9540</v>
      </c>
      <c r="S7" s="42">
        <f>'Каникулы в горах | FIT15'!S7</f>
        <v>8280</v>
      </c>
      <c r="T7" s="42">
        <f>'Каникулы в горах | FIT15'!T7</f>
        <v>7650</v>
      </c>
      <c r="U7" s="42">
        <f>'Каникулы в горах | FIT15'!U7</f>
        <v>8280</v>
      </c>
      <c r="V7" s="42">
        <f>'Каникулы в горах | FIT15'!V7</f>
        <v>7650</v>
      </c>
      <c r="W7" s="42">
        <f>'Каникулы в горах | FIT15'!W7</f>
        <v>8910</v>
      </c>
      <c r="X7" s="42">
        <f>'Каникулы в горах | FIT15'!X7</f>
        <v>8910</v>
      </c>
      <c r="Y7" s="42">
        <f>'Каникулы в горах | FIT15'!Y7</f>
        <v>8910</v>
      </c>
      <c r="Z7" s="42">
        <f>'Каникулы в горах | FIT15'!Z7</f>
        <v>7650</v>
      </c>
    </row>
    <row r="8" spans="1:26" s="53" customFormat="1" x14ac:dyDescent="0.2">
      <c r="A8" s="88">
        <v>2</v>
      </c>
      <c r="B8" s="42">
        <f>'Каникулы в горах | FIT15'!B8</f>
        <v>18990</v>
      </c>
      <c r="C8" s="42">
        <f>'Каникулы в горах | FIT15'!C8</f>
        <v>14490</v>
      </c>
      <c r="D8" s="42">
        <f>'Каникулы в горах | FIT15'!D8</f>
        <v>14490</v>
      </c>
      <c r="E8" s="42">
        <f>'Каникулы в горах | FIT15'!E8</f>
        <v>14490</v>
      </c>
      <c r="F8" s="42">
        <f>'Каникулы в горах | FIT15'!F8</f>
        <v>14490</v>
      </c>
      <c r="G8" s="42">
        <f>'Каникулы в горах | FIT15'!G8</f>
        <v>18990</v>
      </c>
      <c r="H8" s="42">
        <f>'Каникулы в горах | FIT15'!H8</f>
        <v>14490</v>
      </c>
      <c r="I8" s="42">
        <f>'Каникулы в горах | FIT15'!I8</f>
        <v>16290</v>
      </c>
      <c r="J8" s="42">
        <f>'Каникулы в горах | FIT15'!J8</f>
        <v>16290</v>
      </c>
      <c r="K8" s="42">
        <f>'Каникулы в горах | FIT15'!K8</f>
        <v>16290</v>
      </c>
      <c r="L8" s="42">
        <f>'Каникулы в горах | FIT15'!L8</f>
        <v>16290</v>
      </c>
      <c r="M8" s="42">
        <f>'Каникулы в горах | FIT15'!M8</f>
        <v>18090</v>
      </c>
      <c r="N8" s="42">
        <f>'Каникулы в горах | FIT15'!N8</f>
        <v>12600</v>
      </c>
      <c r="O8" s="42">
        <f>'Каникулы в горах | FIT15'!O8</f>
        <v>10260</v>
      </c>
      <c r="P8" s="42">
        <f>'Каникулы в горах | FIT15'!P8</f>
        <v>10890</v>
      </c>
      <c r="Q8" s="42">
        <f>'Каникулы в горах | FIT15'!Q8</f>
        <v>10260</v>
      </c>
      <c r="R8" s="42">
        <f>'Каникулы в горах | FIT15'!R8</f>
        <v>10890</v>
      </c>
      <c r="S8" s="42">
        <f>'Каникулы в горах | FIT15'!S8</f>
        <v>9630</v>
      </c>
      <c r="T8" s="42">
        <f>'Каникулы в горах | FIT15'!T8</f>
        <v>9000</v>
      </c>
      <c r="U8" s="42">
        <f>'Каникулы в горах | FIT15'!U8</f>
        <v>9630</v>
      </c>
      <c r="V8" s="42">
        <f>'Каникулы в горах | FIT15'!V8</f>
        <v>9000</v>
      </c>
      <c r="W8" s="42">
        <f>'Каникулы в горах | FIT15'!W8</f>
        <v>10260</v>
      </c>
      <c r="X8" s="42">
        <f>'Каникулы в горах | FIT15'!X8</f>
        <v>10260</v>
      </c>
      <c r="Y8" s="42">
        <f>'Каникулы в горах | FIT15'!Y8</f>
        <v>10260</v>
      </c>
      <c r="Z8" s="42">
        <f>'Каникулы в горах | FIT15'!Z8</f>
        <v>9000</v>
      </c>
    </row>
    <row r="9" spans="1:26"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row>
    <row r="10" spans="1:26" s="53" customFormat="1" x14ac:dyDescent="0.2">
      <c r="A10" s="187">
        <v>1</v>
      </c>
      <c r="B10" s="42">
        <f>'Каникулы в горах | FIT15'!B10</f>
        <v>18540</v>
      </c>
      <c r="C10" s="42">
        <f>'Каникулы в горах | FIT15'!C10</f>
        <v>14040</v>
      </c>
      <c r="D10" s="42">
        <f>'Каникулы в горах | FIT15'!D10</f>
        <v>14040</v>
      </c>
      <c r="E10" s="42">
        <f>'Каникулы в горах | FIT15'!E10</f>
        <v>14040</v>
      </c>
      <c r="F10" s="42">
        <f>'Каникулы в горах | FIT15'!F10</f>
        <v>14040</v>
      </c>
      <c r="G10" s="42">
        <f>'Каникулы в горах | FIT15'!G10</f>
        <v>18540</v>
      </c>
      <c r="H10" s="42">
        <f>'Каникулы в горах | FIT15'!H10</f>
        <v>14040</v>
      </c>
      <c r="I10" s="42">
        <f>'Каникулы в горах | FIT15'!I10</f>
        <v>15840</v>
      </c>
      <c r="J10" s="42">
        <f>'Каникулы в горах | FIT15'!J10</f>
        <v>15840</v>
      </c>
      <c r="K10" s="42">
        <f>'Каникулы в горах | FIT15'!K10</f>
        <v>15840</v>
      </c>
      <c r="L10" s="42">
        <f>'Каникулы в горах | FIT15'!L10</f>
        <v>15840</v>
      </c>
      <c r="M10" s="42">
        <f>'Каникулы в горах | FIT15'!M10</f>
        <v>17640</v>
      </c>
      <c r="N10" s="42">
        <f>'Каникулы в горах | FIT15'!N10</f>
        <v>12150</v>
      </c>
      <c r="O10" s="42">
        <f>'Каникулы в горах | FIT15'!O10</f>
        <v>9810</v>
      </c>
      <c r="P10" s="42">
        <f>'Каникулы в горах | FIT15'!P10</f>
        <v>10440</v>
      </c>
      <c r="Q10" s="42">
        <f>'Каникулы в горах | FIT15'!Q10</f>
        <v>9810</v>
      </c>
      <c r="R10" s="42">
        <f>'Каникулы в горах | FIT15'!R10</f>
        <v>10440</v>
      </c>
      <c r="S10" s="42">
        <f>'Каникулы в горах | FIT15'!S10</f>
        <v>9180</v>
      </c>
      <c r="T10" s="42">
        <f>'Каникулы в горах | FIT15'!T10</f>
        <v>8550</v>
      </c>
      <c r="U10" s="42">
        <f>'Каникулы в горах | FIT15'!U10</f>
        <v>9180</v>
      </c>
      <c r="V10" s="42">
        <f>'Каникулы в горах | FIT15'!V10</f>
        <v>8550</v>
      </c>
      <c r="W10" s="42">
        <f>'Каникулы в горах | FIT15'!W10</f>
        <v>9810</v>
      </c>
      <c r="X10" s="42">
        <f>'Каникулы в горах | FIT15'!X10</f>
        <v>9810</v>
      </c>
      <c r="Y10" s="42">
        <f>'Каникулы в горах | FIT15'!Y10</f>
        <v>9810</v>
      </c>
      <c r="Z10" s="42">
        <f>'Каникулы в горах | FIT15'!Z10</f>
        <v>8550</v>
      </c>
    </row>
    <row r="11" spans="1:26" s="53" customFormat="1" x14ac:dyDescent="0.2">
      <c r="A11" s="187">
        <v>2</v>
      </c>
      <c r="B11" s="42">
        <f>'Каникулы в горах | FIT15'!B11</f>
        <v>19890</v>
      </c>
      <c r="C11" s="42">
        <f>'Каникулы в горах | FIT15'!C11</f>
        <v>15390</v>
      </c>
      <c r="D11" s="42">
        <f>'Каникулы в горах | FIT15'!D11</f>
        <v>15390</v>
      </c>
      <c r="E11" s="42">
        <f>'Каникулы в горах | FIT15'!E11</f>
        <v>15390</v>
      </c>
      <c r="F11" s="42">
        <f>'Каникулы в горах | FIT15'!F11</f>
        <v>15390</v>
      </c>
      <c r="G11" s="42">
        <f>'Каникулы в горах | FIT15'!G11</f>
        <v>19890</v>
      </c>
      <c r="H11" s="42">
        <f>'Каникулы в горах | FIT15'!H11</f>
        <v>15390</v>
      </c>
      <c r="I11" s="42">
        <f>'Каникулы в горах | FIT15'!I11</f>
        <v>17190</v>
      </c>
      <c r="J11" s="42">
        <f>'Каникулы в горах | FIT15'!J11</f>
        <v>17190</v>
      </c>
      <c r="K11" s="42">
        <f>'Каникулы в горах | FIT15'!K11</f>
        <v>17190</v>
      </c>
      <c r="L11" s="42">
        <f>'Каникулы в горах | FIT15'!L11</f>
        <v>17190</v>
      </c>
      <c r="M11" s="42">
        <f>'Каникулы в горах | FIT15'!M11</f>
        <v>18990</v>
      </c>
      <c r="N11" s="42">
        <f>'Каникулы в горах | FIT15'!N11</f>
        <v>13500</v>
      </c>
      <c r="O11" s="42">
        <f>'Каникулы в горах | FIT15'!O11</f>
        <v>11160</v>
      </c>
      <c r="P11" s="42">
        <f>'Каникулы в горах | FIT15'!P11</f>
        <v>11790</v>
      </c>
      <c r="Q11" s="42">
        <f>'Каникулы в горах | FIT15'!Q11</f>
        <v>11160</v>
      </c>
      <c r="R11" s="42">
        <f>'Каникулы в горах | FIT15'!R11</f>
        <v>11790</v>
      </c>
      <c r="S11" s="42">
        <f>'Каникулы в горах | FIT15'!S11</f>
        <v>10530</v>
      </c>
      <c r="T11" s="42">
        <f>'Каникулы в горах | FIT15'!T11</f>
        <v>9900</v>
      </c>
      <c r="U11" s="42">
        <f>'Каникулы в горах | FIT15'!U11</f>
        <v>10530</v>
      </c>
      <c r="V11" s="42">
        <f>'Каникулы в горах | FIT15'!V11</f>
        <v>9900</v>
      </c>
      <c r="W11" s="42">
        <f>'Каникулы в горах | FIT15'!W11</f>
        <v>11160</v>
      </c>
      <c r="X11" s="42">
        <f>'Каникулы в горах | FIT15'!X11</f>
        <v>11160</v>
      </c>
      <c r="Y11" s="42">
        <f>'Каникулы в горах | FIT15'!Y11</f>
        <v>11160</v>
      </c>
      <c r="Z11" s="42">
        <f>'Каникулы в горах | FIT15'!Z11</f>
        <v>9900</v>
      </c>
    </row>
    <row r="12" spans="1:2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s="53" customFormat="1" x14ac:dyDescent="0.2">
      <c r="A13" s="88">
        <f>A7</f>
        <v>1</v>
      </c>
      <c r="B13" s="42">
        <f>'Каникулы в горах | FIT15'!B13</f>
        <v>19440</v>
      </c>
      <c r="C13" s="42">
        <f>'Каникулы в горах | FIT15'!C13</f>
        <v>14940</v>
      </c>
      <c r="D13" s="42">
        <f>'Каникулы в горах | FIT15'!D13</f>
        <v>14940</v>
      </c>
      <c r="E13" s="42">
        <f>'Каникулы в горах | FIT15'!E13</f>
        <v>14940</v>
      </c>
      <c r="F13" s="42">
        <f>'Каникулы в горах | FIT15'!F13</f>
        <v>14940</v>
      </c>
      <c r="G13" s="42">
        <f>'Каникулы в горах | FIT15'!G13</f>
        <v>19440</v>
      </c>
      <c r="H13" s="42">
        <f>'Каникулы в горах | FIT15'!H13</f>
        <v>14940</v>
      </c>
      <c r="I13" s="42">
        <f>'Каникулы в горах | FIT15'!I13</f>
        <v>16740</v>
      </c>
      <c r="J13" s="42">
        <f>'Каникулы в горах | FIT15'!J13</f>
        <v>16740</v>
      </c>
      <c r="K13" s="42">
        <f>'Каникулы в горах | FIT15'!K13</f>
        <v>16740</v>
      </c>
      <c r="L13" s="42">
        <f>'Каникулы в горах | FIT15'!L13</f>
        <v>16740</v>
      </c>
      <c r="M13" s="42">
        <f>'Каникулы в горах | FIT15'!M13</f>
        <v>18540</v>
      </c>
      <c r="N13" s="42">
        <f>'Каникулы в горах | FIT15'!N13</f>
        <v>13050</v>
      </c>
      <c r="O13" s="42">
        <f>'Каникулы в горах | FIT15'!O13</f>
        <v>10710</v>
      </c>
      <c r="P13" s="42">
        <f>'Каникулы в горах | FIT15'!P13</f>
        <v>11340</v>
      </c>
      <c r="Q13" s="42">
        <f>'Каникулы в горах | FIT15'!Q13</f>
        <v>10710</v>
      </c>
      <c r="R13" s="42">
        <f>'Каникулы в горах | FIT15'!R13</f>
        <v>11340</v>
      </c>
      <c r="S13" s="42">
        <f>'Каникулы в горах | FIT15'!S13</f>
        <v>10080</v>
      </c>
      <c r="T13" s="42">
        <f>'Каникулы в горах | FIT15'!T13</f>
        <v>9450</v>
      </c>
      <c r="U13" s="42">
        <f>'Каникулы в горах | FIT15'!U13</f>
        <v>10080</v>
      </c>
      <c r="V13" s="42">
        <f>'Каникулы в горах | FIT15'!V13</f>
        <v>9450</v>
      </c>
      <c r="W13" s="42">
        <f>'Каникулы в горах | FIT15'!W13</f>
        <v>10710</v>
      </c>
      <c r="X13" s="42">
        <f>'Каникулы в горах | FIT15'!X13</f>
        <v>10710</v>
      </c>
      <c r="Y13" s="42">
        <f>'Каникулы в горах | FIT15'!Y13</f>
        <v>10710</v>
      </c>
      <c r="Z13" s="42">
        <f>'Каникулы в горах | FIT15'!Z13</f>
        <v>9450</v>
      </c>
    </row>
    <row r="14" spans="1:26" s="53" customFormat="1" x14ac:dyDescent="0.2">
      <c r="A14" s="88">
        <f>A8</f>
        <v>2</v>
      </c>
      <c r="B14" s="42">
        <f>'Каникулы в горах | FIT15'!B14</f>
        <v>20790</v>
      </c>
      <c r="C14" s="42">
        <f>'Каникулы в горах | FIT15'!C14</f>
        <v>16290</v>
      </c>
      <c r="D14" s="42">
        <f>'Каникулы в горах | FIT15'!D14</f>
        <v>16290</v>
      </c>
      <c r="E14" s="42">
        <f>'Каникулы в горах | FIT15'!E14</f>
        <v>16290</v>
      </c>
      <c r="F14" s="42">
        <f>'Каникулы в горах | FIT15'!F14</f>
        <v>16290</v>
      </c>
      <c r="G14" s="42">
        <f>'Каникулы в горах | FIT15'!G14</f>
        <v>20790</v>
      </c>
      <c r="H14" s="42">
        <f>'Каникулы в горах | FIT15'!H14</f>
        <v>16290</v>
      </c>
      <c r="I14" s="42">
        <f>'Каникулы в горах | FIT15'!I14</f>
        <v>18090</v>
      </c>
      <c r="J14" s="42">
        <f>'Каникулы в горах | FIT15'!J14</f>
        <v>18090</v>
      </c>
      <c r="K14" s="42">
        <f>'Каникулы в горах | FIT15'!K14</f>
        <v>18090</v>
      </c>
      <c r="L14" s="42">
        <f>'Каникулы в горах | FIT15'!L14</f>
        <v>18090</v>
      </c>
      <c r="M14" s="42">
        <f>'Каникулы в горах | FIT15'!M14</f>
        <v>19890</v>
      </c>
      <c r="N14" s="42">
        <f>'Каникулы в горах | FIT15'!N14</f>
        <v>14400</v>
      </c>
      <c r="O14" s="42">
        <f>'Каникулы в горах | FIT15'!O14</f>
        <v>12060</v>
      </c>
      <c r="P14" s="42">
        <f>'Каникулы в горах | FIT15'!P14</f>
        <v>12690</v>
      </c>
      <c r="Q14" s="42">
        <f>'Каникулы в горах | FIT15'!Q14</f>
        <v>12060</v>
      </c>
      <c r="R14" s="42">
        <f>'Каникулы в горах | FIT15'!R14</f>
        <v>12690</v>
      </c>
      <c r="S14" s="42">
        <f>'Каникулы в горах | FIT15'!S14</f>
        <v>11430</v>
      </c>
      <c r="T14" s="42">
        <f>'Каникулы в горах | FIT15'!T14</f>
        <v>10800</v>
      </c>
      <c r="U14" s="42">
        <f>'Каникулы в горах | FIT15'!U14</f>
        <v>11430</v>
      </c>
      <c r="V14" s="42">
        <f>'Каникулы в горах | FIT15'!V14</f>
        <v>10800</v>
      </c>
      <c r="W14" s="42">
        <f>'Каникулы в горах | FIT15'!W14</f>
        <v>12060</v>
      </c>
      <c r="X14" s="42">
        <f>'Каникулы в горах | FIT15'!X14</f>
        <v>12060</v>
      </c>
      <c r="Y14" s="42">
        <f>'Каникулы в горах | FIT15'!Y14</f>
        <v>12060</v>
      </c>
      <c r="Z14" s="42">
        <f>'Каникулы в горах | FIT15'!Z14</f>
        <v>10800</v>
      </c>
    </row>
    <row r="15" spans="1:2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s="53" customFormat="1" x14ac:dyDescent="0.2">
      <c r="A16" s="88">
        <f>A7</f>
        <v>1</v>
      </c>
      <c r="B16" s="42">
        <f>'Каникулы в горах | FIT15'!B16</f>
        <v>20790</v>
      </c>
      <c r="C16" s="42">
        <f>'Каникулы в горах | FIT15'!C16</f>
        <v>16290</v>
      </c>
      <c r="D16" s="42">
        <f>'Каникулы в горах | FIT15'!D16</f>
        <v>16290</v>
      </c>
      <c r="E16" s="42">
        <f>'Каникулы в горах | FIT15'!E16</f>
        <v>16290</v>
      </c>
      <c r="F16" s="42">
        <f>'Каникулы в горах | FIT15'!F16</f>
        <v>16290</v>
      </c>
      <c r="G16" s="42">
        <f>'Каникулы в горах | FIT15'!G16</f>
        <v>20790</v>
      </c>
      <c r="H16" s="42">
        <f>'Каникулы в горах | FIT15'!H16</f>
        <v>16290</v>
      </c>
      <c r="I16" s="42">
        <f>'Каникулы в горах | FIT15'!I16</f>
        <v>18090</v>
      </c>
      <c r="J16" s="42">
        <f>'Каникулы в горах | FIT15'!J16</f>
        <v>18090</v>
      </c>
      <c r="K16" s="42">
        <f>'Каникулы в горах | FIT15'!K16</f>
        <v>18090</v>
      </c>
      <c r="L16" s="42">
        <f>'Каникулы в горах | FIT15'!L16</f>
        <v>18090</v>
      </c>
      <c r="M16" s="42">
        <f>'Каникулы в горах | FIT15'!M16</f>
        <v>19890</v>
      </c>
      <c r="N16" s="42">
        <f>'Каникулы в горах | FIT15'!N16</f>
        <v>14400</v>
      </c>
      <c r="O16" s="42">
        <f>'Каникулы в горах | FIT15'!O16</f>
        <v>12060</v>
      </c>
      <c r="P16" s="42">
        <f>'Каникулы в горах | FIT15'!P16</f>
        <v>12690</v>
      </c>
      <c r="Q16" s="42">
        <f>'Каникулы в горах | FIT15'!Q16</f>
        <v>12060</v>
      </c>
      <c r="R16" s="42">
        <f>'Каникулы в горах | FIT15'!R16</f>
        <v>12690</v>
      </c>
      <c r="S16" s="42">
        <f>'Каникулы в горах | FIT15'!S16</f>
        <v>11430</v>
      </c>
      <c r="T16" s="42">
        <f>'Каникулы в горах | FIT15'!T16</f>
        <v>10800</v>
      </c>
      <c r="U16" s="42">
        <f>'Каникулы в горах | FIT15'!U16</f>
        <v>11430</v>
      </c>
      <c r="V16" s="42">
        <f>'Каникулы в горах | FIT15'!V16</f>
        <v>10800</v>
      </c>
      <c r="W16" s="42">
        <f>'Каникулы в горах | FIT15'!W16</f>
        <v>12060</v>
      </c>
      <c r="X16" s="42">
        <f>'Каникулы в горах | FIT15'!X16</f>
        <v>12060</v>
      </c>
      <c r="Y16" s="42">
        <f>'Каникулы в горах | FIT15'!Y16</f>
        <v>12060</v>
      </c>
      <c r="Z16" s="42">
        <f>'Каникулы в горах | FIT15'!Z16</f>
        <v>10800</v>
      </c>
    </row>
    <row r="17" spans="1:26" s="53" customFormat="1" x14ac:dyDescent="0.2">
      <c r="A17" s="88">
        <f>A8</f>
        <v>2</v>
      </c>
      <c r="B17" s="42">
        <f>'Каникулы в горах | FIT15'!B17</f>
        <v>22140</v>
      </c>
      <c r="C17" s="42">
        <f>'Каникулы в горах | FIT15'!C17</f>
        <v>17640</v>
      </c>
      <c r="D17" s="42">
        <f>'Каникулы в горах | FIT15'!D17</f>
        <v>17640</v>
      </c>
      <c r="E17" s="42">
        <f>'Каникулы в горах | FIT15'!E17</f>
        <v>17640</v>
      </c>
      <c r="F17" s="42">
        <f>'Каникулы в горах | FIT15'!F17</f>
        <v>17640</v>
      </c>
      <c r="G17" s="42">
        <f>'Каникулы в горах | FIT15'!G17</f>
        <v>22140</v>
      </c>
      <c r="H17" s="42">
        <f>'Каникулы в горах | FIT15'!H17</f>
        <v>17640</v>
      </c>
      <c r="I17" s="42">
        <f>'Каникулы в горах | FIT15'!I17</f>
        <v>19440</v>
      </c>
      <c r="J17" s="42">
        <f>'Каникулы в горах | FIT15'!J17</f>
        <v>19440</v>
      </c>
      <c r="K17" s="42">
        <f>'Каникулы в горах | FIT15'!K17</f>
        <v>19440</v>
      </c>
      <c r="L17" s="42">
        <f>'Каникулы в горах | FIT15'!L17</f>
        <v>19440</v>
      </c>
      <c r="M17" s="42">
        <f>'Каникулы в горах | FIT15'!M17</f>
        <v>21240</v>
      </c>
      <c r="N17" s="42">
        <f>'Каникулы в горах | FIT15'!N17</f>
        <v>15750</v>
      </c>
      <c r="O17" s="42">
        <f>'Каникулы в горах | FIT15'!O17</f>
        <v>13410</v>
      </c>
      <c r="P17" s="42">
        <f>'Каникулы в горах | FIT15'!P17</f>
        <v>14040</v>
      </c>
      <c r="Q17" s="42">
        <f>'Каникулы в горах | FIT15'!Q17</f>
        <v>13410</v>
      </c>
      <c r="R17" s="42">
        <f>'Каникулы в горах | FIT15'!R17</f>
        <v>14040</v>
      </c>
      <c r="S17" s="42">
        <f>'Каникулы в горах | FIT15'!S17</f>
        <v>12780</v>
      </c>
      <c r="T17" s="42">
        <f>'Каникулы в горах | FIT15'!T17</f>
        <v>12150</v>
      </c>
      <c r="U17" s="42">
        <f>'Каникулы в горах | FIT15'!U17</f>
        <v>12780</v>
      </c>
      <c r="V17" s="42">
        <f>'Каникулы в горах | FIT15'!V17</f>
        <v>12150</v>
      </c>
      <c r="W17" s="42">
        <f>'Каникулы в горах | FIT15'!W17</f>
        <v>13410</v>
      </c>
      <c r="X17" s="42">
        <f>'Каникулы в горах | FIT15'!X17</f>
        <v>13410</v>
      </c>
      <c r="Y17" s="42">
        <f>'Каникулы в горах | FIT15'!Y17</f>
        <v>13410</v>
      </c>
      <c r="Z17" s="42">
        <f>'Каникулы в горах | FIT15'!Z17</f>
        <v>12150</v>
      </c>
    </row>
    <row r="18" spans="1:2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s="53" customFormat="1" x14ac:dyDescent="0.2">
      <c r="A19" s="88">
        <f>A7</f>
        <v>1</v>
      </c>
      <c r="B19" s="42">
        <f>'Каникулы в горах | FIT15'!B19</f>
        <v>35640</v>
      </c>
      <c r="C19" s="42">
        <f>'Каникулы в горах | FIT15'!C19</f>
        <v>31140</v>
      </c>
      <c r="D19" s="42">
        <f>'Каникулы в горах | FIT15'!D19</f>
        <v>31140</v>
      </c>
      <c r="E19" s="42">
        <f>'Каникулы в горах | FIT15'!E19</f>
        <v>31140</v>
      </c>
      <c r="F19" s="42">
        <f>'Каникулы в горах | FIT15'!F19</f>
        <v>31140</v>
      </c>
      <c r="G19" s="42">
        <f>'Каникулы в горах | FIT15'!G19</f>
        <v>35640</v>
      </c>
      <c r="H19" s="42">
        <f>'Каникулы в горах | FIT15'!H19</f>
        <v>31140</v>
      </c>
      <c r="I19" s="42">
        <f>'Каникулы в горах | FIT15'!I19</f>
        <v>32940</v>
      </c>
      <c r="J19" s="42">
        <f>'Каникулы в горах | FIT15'!J19</f>
        <v>32940</v>
      </c>
      <c r="K19" s="42">
        <f>'Каникулы в горах | FIT15'!K19</f>
        <v>32940</v>
      </c>
      <c r="L19" s="42">
        <f>'Каникулы в горах | FIT15'!L19</f>
        <v>32940</v>
      </c>
      <c r="M19" s="42">
        <f>'Каникулы в горах | FIT15'!M19</f>
        <v>34740</v>
      </c>
      <c r="N19" s="42">
        <f>'Каникулы в горах | FIT15'!N19</f>
        <v>29250</v>
      </c>
      <c r="O19" s="42">
        <f>'Каникулы в горах | FIT15'!O19</f>
        <v>26910</v>
      </c>
      <c r="P19" s="42">
        <f>'Каникулы в горах | FIT15'!P19</f>
        <v>27540</v>
      </c>
      <c r="Q19" s="42">
        <f>'Каникулы в горах | FIT15'!Q19</f>
        <v>26910</v>
      </c>
      <c r="R19" s="42">
        <f>'Каникулы в горах | FIT15'!R19</f>
        <v>27540</v>
      </c>
      <c r="S19" s="42">
        <f>'Каникулы в горах | FIT15'!S19</f>
        <v>26280</v>
      </c>
      <c r="T19" s="42">
        <f>'Каникулы в горах | FIT15'!T19</f>
        <v>25650</v>
      </c>
      <c r="U19" s="42">
        <f>'Каникулы в горах | FIT15'!U19</f>
        <v>26280</v>
      </c>
      <c r="V19" s="42">
        <f>'Каникулы в горах | FIT15'!V19</f>
        <v>25650</v>
      </c>
      <c r="W19" s="42">
        <f>'Каникулы в горах | FIT15'!W19</f>
        <v>26910</v>
      </c>
      <c r="X19" s="42">
        <f>'Каникулы в горах | FIT15'!X19</f>
        <v>26910</v>
      </c>
      <c r="Y19" s="42">
        <f>'Каникулы в горах | FIT15'!Y19</f>
        <v>26910</v>
      </c>
      <c r="Z19" s="42">
        <f>'Каникулы в горах | FIT15'!Z19</f>
        <v>25650</v>
      </c>
    </row>
    <row r="20" spans="1:26" s="53" customFormat="1" x14ac:dyDescent="0.2">
      <c r="A20" s="88">
        <f>A8</f>
        <v>2</v>
      </c>
      <c r="B20" s="42">
        <f>'Каникулы в горах | FIT15'!B20</f>
        <v>36990</v>
      </c>
      <c r="C20" s="42">
        <f>'Каникулы в горах | FIT15'!C20</f>
        <v>32490</v>
      </c>
      <c r="D20" s="42">
        <f>'Каникулы в горах | FIT15'!D20</f>
        <v>32490</v>
      </c>
      <c r="E20" s="42">
        <f>'Каникулы в горах | FIT15'!E20</f>
        <v>32490</v>
      </c>
      <c r="F20" s="42">
        <f>'Каникулы в горах | FIT15'!F20</f>
        <v>32490</v>
      </c>
      <c r="G20" s="42">
        <f>'Каникулы в горах | FIT15'!G20</f>
        <v>36990</v>
      </c>
      <c r="H20" s="42">
        <f>'Каникулы в горах | FIT15'!H20</f>
        <v>32490</v>
      </c>
      <c r="I20" s="42">
        <f>'Каникулы в горах | FIT15'!I20</f>
        <v>34290</v>
      </c>
      <c r="J20" s="42">
        <f>'Каникулы в горах | FIT15'!J20</f>
        <v>34290</v>
      </c>
      <c r="K20" s="42">
        <f>'Каникулы в горах | FIT15'!K20</f>
        <v>34290</v>
      </c>
      <c r="L20" s="42">
        <f>'Каникулы в горах | FIT15'!L20</f>
        <v>34290</v>
      </c>
      <c r="M20" s="42">
        <f>'Каникулы в горах | FIT15'!M20</f>
        <v>36090</v>
      </c>
      <c r="N20" s="42">
        <f>'Каникулы в горах | FIT15'!N20</f>
        <v>30600</v>
      </c>
      <c r="O20" s="42">
        <f>'Каникулы в горах | FIT15'!O20</f>
        <v>28260</v>
      </c>
      <c r="P20" s="42">
        <f>'Каникулы в горах | FIT15'!P20</f>
        <v>28890</v>
      </c>
      <c r="Q20" s="42">
        <f>'Каникулы в горах | FIT15'!Q20</f>
        <v>28260</v>
      </c>
      <c r="R20" s="42">
        <f>'Каникулы в горах | FIT15'!R20</f>
        <v>28890</v>
      </c>
      <c r="S20" s="42">
        <f>'Каникулы в горах | FIT15'!S20</f>
        <v>27630</v>
      </c>
      <c r="T20" s="42">
        <f>'Каникулы в горах | FIT15'!T20</f>
        <v>27000</v>
      </c>
      <c r="U20" s="42">
        <f>'Каникулы в горах | FIT15'!U20</f>
        <v>27630</v>
      </c>
      <c r="V20" s="42">
        <f>'Каникулы в горах | FIT15'!V20</f>
        <v>27000</v>
      </c>
      <c r="W20" s="42">
        <f>'Каникулы в горах | FIT15'!W20</f>
        <v>28260</v>
      </c>
      <c r="X20" s="42">
        <f>'Каникулы в горах | FIT15'!X20</f>
        <v>28260</v>
      </c>
      <c r="Y20" s="42">
        <f>'Каникулы в горах | FIT15'!Y20</f>
        <v>28260</v>
      </c>
      <c r="Z20" s="42">
        <f>'Каникулы в горах | FIT15'!Z20</f>
        <v>27000</v>
      </c>
    </row>
    <row r="21" spans="1:2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s="53" customFormat="1" x14ac:dyDescent="0.2">
      <c r="A22" s="88" t="s">
        <v>88</v>
      </c>
      <c r="B22" s="42">
        <f>'Каникулы в горах | FIT15'!B22</f>
        <v>59490</v>
      </c>
      <c r="C22" s="42">
        <f>'Каникулы в горах | FIT15'!C22</f>
        <v>54990</v>
      </c>
      <c r="D22" s="42">
        <f>'Каникулы в горах | FIT15'!D22</f>
        <v>54990</v>
      </c>
      <c r="E22" s="42">
        <f>'Каникулы в горах | FIT15'!E22</f>
        <v>54990</v>
      </c>
      <c r="F22" s="42">
        <f>'Каникулы в горах | FIT15'!F22</f>
        <v>54990</v>
      </c>
      <c r="G22" s="42">
        <f>'Каникулы в горах | FIT15'!G22</f>
        <v>59490</v>
      </c>
      <c r="H22" s="42">
        <f>'Каникулы в горах | FIT15'!H22</f>
        <v>54990</v>
      </c>
      <c r="I22" s="42">
        <f>'Каникулы в горах | FIT15'!I22</f>
        <v>56790</v>
      </c>
      <c r="J22" s="42">
        <f>'Каникулы в горах | FIT15'!J22</f>
        <v>56790</v>
      </c>
      <c r="K22" s="42">
        <f>'Каникулы в горах | FIT15'!K22</f>
        <v>56790</v>
      </c>
      <c r="L22" s="42">
        <f>'Каникулы в горах | FIT15'!L22</f>
        <v>56790</v>
      </c>
      <c r="M22" s="42">
        <f>'Каникулы в горах | FIT15'!M22</f>
        <v>58590</v>
      </c>
      <c r="N22" s="42">
        <f>'Каникулы в горах | FIT15'!N22</f>
        <v>53100</v>
      </c>
      <c r="O22" s="42">
        <f>'Каникулы в горах | FIT15'!O22</f>
        <v>50760</v>
      </c>
      <c r="P22" s="42">
        <f>'Каникулы в горах | FIT15'!P22</f>
        <v>51390</v>
      </c>
      <c r="Q22" s="42">
        <f>'Каникулы в горах | FIT15'!Q22</f>
        <v>50760</v>
      </c>
      <c r="R22" s="42">
        <f>'Каникулы в горах | FIT15'!R22</f>
        <v>51390</v>
      </c>
      <c r="S22" s="42">
        <f>'Каникулы в горах | FIT15'!S22</f>
        <v>50130</v>
      </c>
      <c r="T22" s="42">
        <f>'Каникулы в горах | FIT15'!T22</f>
        <v>49500</v>
      </c>
      <c r="U22" s="42">
        <f>'Каникулы в горах | FIT15'!U22</f>
        <v>50130</v>
      </c>
      <c r="V22" s="42">
        <f>'Каникулы в горах | FIT15'!V22</f>
        <v>49500</v>
      </c>
      <c r="W22" s="42">
        <f>'Каникулы в горах | FIT15'!W22</f>
        <v>50760</v>
      </c>
      <c r="X22" s="42">
        <f>'Каникулы в горах | FIT15'!X22</f>
        <v>50760</v>
      </c>
      <c r="Y22" s="42">
        <f>'Каникулы в горах | FIT15'!Y22</f>
        <v>50760</v>
      </c>
      <c r="Z22" s="42">
        <f>'Каникулы в горах | FIT15'!Z22</f>
        <v>49500</v>
      </c>
    </row>
    <row r="23" spans="1:26"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8" customHeight="1" x14ac:dyDescent="0.2">
      <c r="A24" s="111" t="s">
        <v>100</v>
      </c>
      <c r="B24" s="138">
        <f t="shared" ref="B24" si="0">B4</f>
        <v>45574</v>
      </c>
      <c r="C24" s="138">
        <f t="shared" ref="C24:Z24" si="1">C4</f>
        <v>45578</v>
      </c>
      <c r="D24" s="138">
        <f t="shared" si="1"/>
        <v>45580</v>
      </c>
      <c r="E24" s="138">
        <f t="shared" si="1"/>
        <v>45581</v>
      </c>
      <c r="F24" s="138">
        <f t="shared" si="1"/>
        <v>45582</v>
      </c>
      <c r="G24" s="138">
        <f t="shared" si="1"/>
        <v>45584</v>
      </c>
      <c r="H24" s="138">
        <f t="shared" si="1"/>
        <v>45585</v>
      </c>
      <c r="I24" s="138">
        <f t="shared" si="1"/>
        <v>45591</v>
      </c>
      <c r="J24" s="138">
        <f t="shared" si="1"/>
        <v>45592</v>
      </c>
      <c r="K24" s="138">
        <f t="shared" si="1"/>
        <v>45593</v>
      </c>
      <c r="L24" s="138">
        <f t="shared" si="1"/>
        <v>45595</v>
      </c>
      <c r="M24" s="138">
        <f t="shared" si="1"/>
        <v>45598</v>
      </c>
      <c r="N24" s="138">
        <f t="shared" si="1"/>
        <v>45599</v>
      </c>
      <c r="O24" s="138">
        <f t="shared" si="1"/>
        <v>45600</v>
      </c>
      <c r="P24" s="138">
        <f t="shared" si="1"/>
        <v>45601</v>
      </c>
      <c r="Q24" s="138">
        <f t="shared" si="1"/>
        <v>45603</v>
      </c>
      <c r="R24" s="138">
        <f t="shared" si="1"/>
        <v>45604</v>
      </c>
      <c r="S24" s="138">
        <f t="shared" si="1"/>
        <v>45606</v>
      </c>
      <c r="T24" s="138">
        <f t="shared" si="1"/>
        <v>45607</v>
      </c>
      <c r="U24" s="138">
        <f t="shared" si="1"/>
        <v>45611</v>
      </c>
      <c r="V24" s="138">
        <f t="shared" si="1"/>
        <v>45613</v>
      </c>
      <c r="W24" s="138">
        <f t="shared" si="1"/>
        <v>45618</v>
      </c>
      <c r="X24" s="138">
        <f t="shared" si="1"/>
        <v>45619</v>
      </c>
      <c r="Y24" s="138">
        <f t="shared" si="1"/>
        <v>45620</v>
      </c>
      <c r="Z24" s="138">
        <f t="shared" si="1"/>
        <v>45621</v>
      </c>
    </row>
    <row r="25" spans="1:26" ht="20.25" customHeight="1" x14ac:dyDescent="0.2">
      <c r="A25" s="90" t="s">
        <v>64</v>
      </c>
      <c r="B25" s="138">
        <f t="shared" ref="B25" si="2">B5</f>
        <v>45577</v>
      </c>
      <c r="C25" s="138">
        <f t="shared" ref="C25:Z25" si="3">C5</f>
        <v>45579</v>
      </c>
      <c r="D25" s="138">
        <f t="shared" si="3"/>
        <v>45580</v>
      </c>
      <c r="E25" s="138">
        <f t="shared" si="3"/>
        <v>45581</v>
      </c>
      <c r="F25" s="138">
        <f t="shared" si="3"/>
        <v>45583</v>
      </c>
      <c r="G25" s="138">
        <f t="shared" si="3"/>
        <v>45584</v>
      </c>
      <c r="H25" s="138">
        <f t="shared" si="3"/>
        <v>45590</v>
      </c>
      <c r="I25" s="138">
        <f t="shared" si="3"/>
        <v>45591</v>
      </c>
      <c r="J25" s="138">
        <f t="shared" si="3"/>
        <v>45592</v>
      </c>
      <c r="K25" s="138">
        <f t="shared" si="3"/>
        <v>45594</v>
      </c>
      <c r="L25" s="138">
        <f t="shared" si="3"/>
        <v>45597</v>
      </c>
      <c r="M25" s="138">
        <f t="shared" si="3"/>
        <v>45598</v>
      </c>
      <c r="N25" s="138">
        <f t="shared" si="3"/>
        <v>45599</v>
      </c>
      <c r="O25" s="138">
        <f t="shared" si="3"/>
        <v>45600</v>
      </c>
      <c r="P25" s="138">
        <f t="shared" si="3"/>
        <v>45602</v>
      </c>
      <c r="Q25" s="138">
        <f t="shared" si="3"/>
        <v>45603</v>
      </c>
      <c r="R25" s="138">
        <f t="shared" si="3"/>
        <v>45605</v>
      </c>
      <c r="S25" s="138">
        <f t="shared" si="3"/>
        <v>45606</v>
      </c>
      <c r="T25" s="138">
        <f t="shared" si="3"/>
        <v>45610</v>
      </c>
      <c r="U25" s="138">
        <f t="shared" si="3"/>
        <v>45612</v>
      </c>
      <c r="V25" s="138">
        <f t="shared" si="3"/>
        <v>45617</v>
      </c>
      <c r="W25" s="138">
        <f t="shared" si="3"/>
        <v>45618</v>
      </c>
      <c r="X25" s="138">
        <f t="shared" si="3"/>
        <v>45619</v>
      </c>
      <c r="Y25" s="138">
        <f t="shared" si="3"/>
        <v>45621</v>
      </c>
      <c r="Z25" s="138">
        <f t="shared" si="3"/>
        <v>45626</v>
      </c>
    </row>
    <row r="26" spans="1:26"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s="50" customFormat="1" x14ac:dyDescent="0.2">
      <c r="A27" s="88">
        <v>1</v>
      </c>
      <c r="B27" s="94">
        <f t="shared" ref="B27" si="4">ROUNDUP(B7*0.85,)+35</f>
        <v>15029</v>
      </c>
      <c r="C27" s="94">
        <f t="shared" ref="C27:Z27" si="5">ROUNDUP(C7*0.85,)+35</f>
        <v>11204</v>
      </c>
      <c r="D27" s="94">
        <f t="shared" si="5"/>
        <v>11204</v>
      </c>
      <c r="E27" s="94">
        <f t="shared" si="5"/>
        <v>11204</v>
      </c>
      <c r="F27" s="94">
        <f t="shared" si="5"/>
        <v>11204</v>
      </c>
      <c r="G27" s="94">
        <f t="shared" si="5"/>
        <v>15029</v>
      </c>
      <c r="H27" s="94">
        <f t="shared" si="5"/>
        <v>11204</v>
      </c>
      <c r="I27" s="94">
        <f t="shared" si="5"/>
        <v>12734</v>
      </c>
      <c r="J27" s="94">
        <f t="shared" si="5"/>
        <v>12734</v>
      </c>
      <c r="K27" s="94">
        <f t="shared" si="5"/>
        <v>12734</v>
      </c>
      <c r="L27" s="94">
        <f t="shared" si="5"/>
        <v>12734</v>
      </c>
      <c r="M27" s="94">
        <f t="shared" si="5"/>
        <v>14264</v>
      </c>
      <c r="N27" s="94">
        <f t="shared" si="5"/>
        <v>9598</v>
      </c>
      <c r="O27" s="94">
        <f t="shared" si="5"/>
        <v>7609</v>
      </c>
      <c r="P27" s="94">
        <f t="shared" si="5"/>
        <v>8144</v>
      </c>
      <c r="Q27" s="94">
        <f t="shared" si="5"/>
        <v>7609</v>
      </c>
      <c r="R27" s="94">
        <f t="shared" si="5"/>
        <v>8144</v>
      </c>
      <c r="S27" s="94">
        <f t="shared" si="5"/>
        <v>7073</v>
      </c>
      <c r="T27" s="94">
        <f t="shared" si="5"/>
        <v>6538</v>
      </c>
      <c r="U27" s="94">
        <f t="shared" si="5"/>
        <v>7073</v>
      </c>
      <c r="V27" s="94">
        <f t="shared" si="5"/>
        <v>6538</v>
      </c>
      <c r="W27" s="94">
        <f t="shared" si="5"/>
        <v>7609</v>
      </c>
      <c r="X27" s="94">
        <f t="shared" si="5"/>
        <v>7609</v>
      </c>
      <c r="Y27" s="94">
        <f t="shared" si="5"/>
        <v>7609</v>
      </c>
      <c r="Z27" s="94">
        <f t="shared" si="5"/>
        <v>6538</v>
      </c>
    </row>
    <row r="28" spans="1:26" s="50" customFormat="1" x14ac:dyDescent="0.2">
      <c r="A28" s="88">
        <v>2</v>
      </c>
      <c r="B28" s="94">
        <f t="shared" ref="B28" si="6">ROUNDUP(B8*0.85,)+35</f>
        <v>16177</v>
      </c>
      <c r="C28" s="94">
        <f t="shared" ref="C28:Z28" si="7">ROUNDUP(C8*0.85,)+35</f>
        <v>12352</v>
      </c>
      <c r="D28" s="94">
        <f t="shared" si="7"/>
        <v>12352</v>
      </c>
      <c r="E28" s="94">
        <f t="shared" si="7"/>
        <v>12352</v>
      </c>
      <c r="F28" s="94">
        <f t="shared" si="7"/>
        <v>12352</v>
      </c>
      <c r="G28" s="94">
        <f t="shared" si="7"/>
        <v>16177</v>
      </c>
      <c r="H28" s="94">
        <f t="shared" si="7"/>
        <v>12352</v>
      </c>
      <c r="I28" s="94">
        <f t="shared" si="7"/>
        <v>13882</v>
      </c>
      <c r="J28" s="94">
        <f t="shared" si="7"/>
        <v>13882</v>
      </c>
      <c r="K28" s="94">
        <f t="shared" si="7"/>
        <v>13882</v>
      </c>
      <c r="L28" s="94">
        <f t="shared" si="7"/>
        <v>13882</v>
      </c>
      <c r="M28" s="94">
        <f t="shared" si="7"/>
        <v>15412</v>
      </c>
      <c r="N28" s="94">
        <f t="shared" si="7"/>
        <v>10745</v>
      </c>
      <c r="O28" s="94">
        <f t="shared" si="7"/>
        <v>8756</v>
      </c>
      <c r="P28" s="94">
        <f t="shared" si="7"/>
        <v>9292</v>
      </c>
      <c r="Q28" s="94">
        <f t="shared" si="7"/>
        <v>8756</v>
      </c>
      <c r="R28" s="94">
        <f t="shared" si="7"/>
        <v>9292</v>
      </c>
      <c r="S28" s="94">
        <f t="shared" si="7"/>
        <v>8221</v>
      </c>
      <c r="T28" s="94">
        <f t="shared" si="7"/>
        <v>7685</v>
      </c>
      <c r="U28" s="94">
        <f t="shared" si="7"/>
        <v>8221</v>
      </c>
      <c r="V28" s="94">
        <f t="shared" si="7"/>
        <v>7685</v>
      </c>
      <c r="W28" s="94">
        <f t="shared" si="7"/>
        <v>8756</v>
      </c>
      <c r="X28" s="94">
        <f t="shared" si="7"/>
        <v>8756</v>
      </c>
      <c r="Y28" s="94">
        <f t="shared" si="7"/>
        <v>8756</v>
      </c>
      <c r="Z28" s="94">
        <f t="shared" si="7"/>
        <v>7685</v>
      </c>
    </row>
    <row r="29" spans="1:26"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s="50" customFormat="1" x14ac:dyDescent="0.2">
      <c r="A30" s="187">
        <v>1</v>
      </c>
      <c r="B30" s="94">
        <f t="shared" ref="B30" si="8">ROUNDUP(B10*0.85,)+35</f>
        <v>15794</v>
      </c>
      <c r="C30" s="94">
        <f t="shared" ref="C30:Z30" si="9">ROUNDUP(C10*0.85,)+35</f>
        <v>11969</v>
      </c>
      <c r="D30" s="94">
        <f t="shared" si="9"/>
        <v>11969</v>
      </c>
      <c r="E30" s="94">
        <f t="shared" si="9"/>
        <v>11969</v>
      </c>
      <c r="F30" s="94">
        <f t="shared" si="9"/>
        <v>11969</v>
      </c>
      <c r="G30" s="94">
        <f t="shared" si="9"/>
        <v>15794</v>
      </c>
      <c r="H30" s="94">
        <f t="shared" si="9"/>
        <v>11969</v>
      </c>
      <c r="I30" s="94">
        <f t="shared" si="9"/>
        <v>13499</v>
      </c>
      <c r="J30" s="94">
        <f t="shared" si="9"/>
        <v>13499</v>
      </c>
      <c r="K30" s="94">
        <f t="shared" si="9"/>
        <v>13499</v>
      </c>
      <c r="L30" s="94">
        <f t="shared" si="9"/>
        <v>13499</v>
      </c>
      <c r="M30" s="94">
        <f t="shared" si="9"/>
        <v>15029</v>
      </c>
      <c r="N30" s="94">
        <f t="shared" si="9"/>
        <v>10363</v>
      </c>
      <c r="O30" s="94">
        <f t="shared" si="9"/>
        <v>8374</v>
      </c>
      <c r="P30" s="94">
        <f t="shared" si="9"/>
        <v>8909</v>
      </c>
      <c r="Q30" s="94">
        <f t="shared" si="9"/>
        <v>8374</v>
      </c>
      <c r="R30" s="94">
        <f t="shared" si="9"/>
        <v>8909</v>
      </c>
      <c r="S30" s="94">
        <f t="shared" si="9"/>
        <v>7838</v>
      </c>
      <c r="T30" s="94">
        <f t="shared" si="9"/>
        <v>7303</v>
      </c>
      <c r="U30" s="94">
        <f t="shared" si="9"/>
        <v>7838</v>
      </c>
      <c r="V30" s="94">
        <f t="shared" si="9"/>
        <v>7303</v>
      </c>
      <c r="W30" s="94">
        <f t="shared" si="9"/>
        <v>8374</v>
      </c>
      <c r="X30" s="94">
        <f t="shared" si="9"/>
        <v>8374</v>
      </c>
      <c r="Y30" s="94">
        <f t="shared" si="9"/>
        <v>8374</v>
      </c>
      <c r="Z30" s="94">
        <f t="shared" si="9"/>
        <v>7303</v>
      </c>
    </row>
    <row r="31" spans="1:26" s="50" customFormat="1" x14ac:dyDescent="0.2">
      <c r="A31" s="187">
        <v>2</v>
      </c>
      <c r="B31" s="94">
        <f t="shared" ref="B31" si="10">ROUNDUP(B11*0.85,)+35</f>
        <v>16942</v>
      </c>
      <c r="C31" s="94">
        <f t="shared" ref="C31:Z31" si="11">ROUNDUP(C11*0.85,)+35</f>
        <v>13117</v>
      </c>
      <c r="D31" s="94">
        <f t="shared" si="11"/>
        <v>13117</v>
      </c>
      <c r="E31" s="94">
        <f t="shared" si="11"/>
        <v>13117</v>
      </c>
      <c r="F31" s="94">
        <f t="shared" si="11"/>
        <v>13117</v>
      </c>
      <c r="G31" s="94">
        <f t="shared" si="11"/>
        <v>16942</v>
      </c>
      <c r="H31" s="94">
        <f t="shared" si="11"/>
        <v>13117</v>
      </c>
      <c r="I31" s="94">
        <f t="shared" si="11"/>
        <v>14647</v>
      </c>
      <c r="J31" s="94">
        <f t="shared" si="11"/>
        <v>14647</v>
      </c>
      <c r="K31" s="94">
        <f t="shared" si="11"/>
        <v>14647</v>
      </c>
      <c r="L31" s="94">
        <f t="shared" si="11"/>
        <v>14647</v>
      </c>
      <c r="M31" s="94">
        <f t="shared" si="11"/>
        <v>16177</v>
      </c>
      <c r="N31" s="94">
        <f t="shared" si="11"/>
        <v>11510</v>
      </c>
      <c r="O31" s="94">
        <f t="shared" si="11"/>
        <v>9521</v>
      </c>
      <c r="P31" s="94">
        <f t="shared" si="11"/>
        <v>10057</v>
      </c>
      <c r="Q31" s="94">
        <f t="shared" si="11"/>
        <v>9521</v>
      </c>
      <c r="R31" s="94">
        <f t="shared" si="11"/>
        <v>10057</v>
      </c>
      <c r="S31" s="94">
        <f t="shared" si="11"/>
        <v>8986</v>
      </c>
      <c r="T31" s="94">
        <f t="shared" si="11"/>
        <v>8450</v>
      </c>
      <c r="U31" s="94">
        <f t="shared" si="11"/>
        <v>8986</v>
      </c>
      <c r="V31" s="94">
        <f t="shared" si="11"/>
        <v>8450</v>
      </c>
      <c r="W31" s="94">
        <f t="shared" si="11"/>
        <v>9521</v>
      </c>
      <c r="X31" s="94">
        <f t="shared" si="11"/>
        <v>9521</v>
      </c>
      <c r="Y31" s="94">
        <f t="shared" si="11"/>
        <v>9521</v>
      </c>
      <c r="Z31" s="94">
        <f t="shared" si="11"/>
        <v>8450</v>
      </c>
    </row>
    <row r="32" spans="1:26"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s="50" customFormat="1" x14ac:dyDescent="0.2">
      <c r="A33" s="88">
        <f>A27</f>
        <v>1</v>
      </c>
      <c r="B33" s="94">
        <f t="shared" ref="B33" si="12">ROUNDUP(B13*0.85,)+35</f>
        <v>16559</v>
      </c>
      <c r="C33" s="94">
        <f t="shared" ref="C33:Z33" si="13">ROUNDUP(C13*0.85,)+35</f>
        <v>12734</v>
      </c>
      <c r="D33" s="94">
        <f t="shared" si="13"/>
        <v>12734</v>
      </c>
      <c r="E33" s="94">
        <f t="shared" si="13"/>
        <v>12734</v>
      </c>
      <c r="F33" s="94">
        <f t="shared" si="13"/>
        <v>12734</v>
      </c>
      <c r="G33" s="94">
        <f t="shared" si="13"/>
        <v>16559</v>
      </c>
      <c r="H33" s="94">
        <f t="shared" si="13"/>
        <v>12734</v>
      </c>
      <c r="I33" s="94">
        <f t="shared" si="13"/>
        <v>14264</v>
      </c>
      <c r="J33" s="94">
        <f t="shared" si="13"/>
        <v>14264</v>
      </c>
      <c r="K33" s="94">
        <f t="shared" si="13"/>
        <v>14264</v>
      </c>
      <c r="L33" s="94">
        <f t="shared" si="13"/>
        <v>14264</v>
      </c>
      <c r="M33" s="94">
        <f t="shared" si="13"/>
        <v>15794</v>
      </c>
      <c r="N33" s="94">
        <f t="shared" si="13"/>
        <v>11128</v>
      </c>
      <c r="O33" s="94">
        <f t="shared" si="13"/>
        <v>9139</v>
      </c>
      <c r="P33" s="94">
        <f t="shared" si="13"/>
        <v>9674</v>
      </c>
      <c r="Q33" s="94">
        <f t="shared" si="13"/>
        <v>9139</v>
      </c>
      <c r="R33" s="94">
        <f t="shared" si="13"/>
        <v>9674</v>
      </c>
      <c r="S33" s="94">
        <f t="shared" si="13"/>
        <v>8603</v>
      </c>
      <c r="T33" s="94">
        <f t="shared" si="13"/>
        <v>8068</v>
      </c>
      <c r="U33" s="94">
        <f t="shared" si="13"/>
        <v>8603</v>
      </c>
      <c r="V33" s="94">
        <f t="shared" si="13"/>
        <v>8068</v>
      </c>
      <c r="W33" s="94">
        <f t="shared" si="13"/>
        <v>9139</v>
      </c>
      <c r="X33" s="94">
        <f t="shared" si="13"/>
        <v>9139</v>
      </c>
      <c r="Y33" s="94">
        <f t="shared" si="13"/>
        <v>9139</v>
      </c>
      <c r="Z33" s="94">
        <f t="shared" si="13"/>
        <v>8068</v>
      </c>
    </row>
    <row r="34" spans="1:26" s="50" customFormat="1" x14ac:dyDescent="0.2">
      <c r="A34" s="88">
        <f>A28</f>
        <v>2</v>
      </c>
      <c r="B34" s="94">
        <f t="shared" ref="B34" si="14">ROUNDUP(B14*0.85,)+35</f>
        <v>17707</v>
      </c>
      <c r="C34" s="94">
        <f t="shared" ref="C34:Z34" si="15">ROUNDUP(C14*0.85,)+35</f>
        <v>13882</v>
      </c>
      <c r="D34" s="94">
        <f t="shared" si="15"/>
        <v>13882</v>
      </c>
      <c r="E34" s="94">
        <f t="shared" si="15"/>
        <v>13882</v>
      </c>
      <c r="F34" s="94">
        <f t="shared" si="15"/>
        <v>13882</v>
      </c>
      <c r="G34" s="94">
        <f t="shared" si="15"/>
        <v>17707</v>
      </c>
      <c r="H34" s="94">
        <f t="shared" si="15"/>
        <v>13882</v>
      </c>
      <c r="I34" s="94">
        <f t="shared" si="15"/>
        <v>15412</v>
      </c>
      <c r="J34" s="94">
        <f t="shared" si="15"/>
        <v>15412</v>
      </c>
      <c r="K34" s="94">
        <f t="shared" si="15"/>
        <v>15412</v>
      </c>
      <c r="L34" s="94">
        <f t="shared" si="15"/>
        <v>15412</v>
      </c>
      <c r="M34" s="94">
        <f t="shared" si="15"/>
        <v>16942</v>
      </c>
      <c r="N34" s="94">
        <f t="shared" si="15"/>
        <v>12275</v>
      </c>
      <c r="O34" s="94">
        <f t="shared" si="15"/>
        <v>10286</v>
      </c>
      <c r="P34" s="94">
        <f t="shared" si="15"/>
        <v>10822</v>
      </c>
      <c r="Q34" s="94">
        <f t="shared" si="15"/>
        <v>10286</v>
      </c>
      <c r="R34" s="94">
        <f t="shared" si="15"/>
        <v>10822</v>
      </c>
      <c r="S34" s="94">
        <f t="shared" si="15"/>
        <v>9751</v>
      </c>
      <c r="T34" s="94">
        <f t="shared" si="15"/>
        <v>9215</v>
      </c>
      <c r="U34" s="94">
        <f t="shared" si="15"/>
        <v>9751</v>
      </c>
      <c r="V34" s="94">
        <f t="shared" si="15"/>
        <v>9215</v>
      </c>
      <c r="W34" s="94">
        <f t="shared" si="15"/>
        <v>10286</v>
      </c>
      <c r="X34" s="94">
        <f t="shared" si="15"/>
        <v>10286</v>
      </c>
      <c r="Y34" s="94">
        <f t="shared" si="15"/>
        <v>10286</v>
      </c>
      <c r="Z34" s="94">
        <f t="shared" si="15"/>
        <v>9215</v>
      </c>
    </row>
    <row r="35" spans="1:26"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s="50" customFormat="1" x14ac:dyDescent="0.2">
      <c r="A36" s="88">
        <f>A27</f>
        <v>1</v>
      </c>
      <c r="B36" s="94">
        <f t="shared" ref="B36" si="16">ROUNDUP(B16*0.85,)+35</f>
        <v>17707</v>
      </c>
      <c r="C36" s="94">
        <f t="shared" ref="C36:Z36" si="17">ROUNDUP(C16*0.85,)+35</f>
        <v>13882</v>
      </c>
      <c r="D36" s="94">
        <f t="shared" si="17"/>
        <v>13882</v>
      </c>
      <c r="E36" s="94">
        <f t="shared" si="17"/>
        <v>13882</v>
      </c>
      <c r="F36" s="94">
        <f t="shared" si="17"/>
        <v>13882</v>
      </c>
      <c r="G36" s="94">
        <f t="shared" si="17"/>
        <v>17707</v>
      </c>
      <c r="H36" s="94">
        <f t="shared" si="17"/>
        <v>13882</v>
      </c>
      <c r="I36" s="94">
        <f t="shared" si="17"/>
        <v>15412</v>
      </c>
      <c r="J36" s="94">
        <f t="shared" si="17"/>
        <v>15412</v>
      </c>
      <c r="K36" s="94">
        <f t="shared" si="17"/>
        <v>15412</v>
      </c>
      <c r="L36" s="94">
        <f t="shared" si="17"/>
        <v>15412</v>
      </c>
      <c r="M36" s="94">
        <f t="shared" si="17"/>
        <v>16942</v>
      </c>
      <c r="N36" s="94">
        <f t="shared" si="17"/>
        <v>12275</v>
      </c>
      <c r="O36" s="94">
        <f t="shared" si="17"/>
        <v>10286</v>
      </c>
      <c r="P36" s="94">
        <f t="shared" si="17"/>
        <v>10822</v>
      </c>
      <c r="Q36" s="94">
        <f t="shared" si="17"/>
        <v>10286</v>
      </c>
      <c r="R36" s="94">
        <f t="shared" si="17"/>
        <v>10822</v>
      </c>
      <c r="S36" s="94">
        <f t="shared" si="17"/>
        <v>9751</v>
      </c>
      <c r="T36" s="94">
        <f t="shared" si="17"/>
        <v>9215</v>
      </c>
      <c r="U36" s="94">
        <f t="shared" si="17"/>
        <v>9751</v>
      </c>
      <c r="V36" s="94">
        <f t="shared" si="17"/>
        <v>9215</v>
      </c>
      <c r="W36" s="94">
        <f t="shared" si="17"/>
        <v>10286</v>
      </c>
      <c r="X36" s="94">
        <f t="shared" si="17"/>
        <v>10286</v>
      </c>
      <c r="Y36" s="94">
        <f t="shared" si="17"/>
        <v>10286</v>
      </c>
      <c r="Z36" s="94">
        <f t="shared" si="17"/>
        <v>9215</v>
      </c>
    </row>
    <row r="37" spans="1:26" s="50" customFormat="1" x14ac:dyDescent="0.2">
      <c r="A37" s="88">
        <f>A28</f>
        <v>2</v>
      </c>
      <c r="B37" s="94">
        <f t="shared" ref="B37" si="18">ROUNDUP(B17*0.85,)+35</f>
        <v>18854</v>
      </c>
      <c r="C37" s="94">
        <f t="shared" ref="C37:Z37" si="19">ROUNDUP(C17*0.85,)+35</f>
        <v>15029</v>
      </c>
      <c r="D37" s="94">
        <f t="shared" si="19"/>
        <v>15029</v>
      </c>
      <c r="E37" s="94">
        <f t="shared" si="19"/>
        <v>15029</v>
      </c>
      <c r="F37" s="94">
        <f t="shared" si="19"/>
        <v>15029</v>
      </c>
      <c r="G37" s="94">
        <f t="shared" si="19"/>
        <v>18854</v>
      </c>
      <c r="H37" s="94">
        <f t="shared" si="19"/>
        <v>15029</v>
      </c>
      <c r="I37" s="94">
        <f t="shared" si="19"/>
        <v>16559</v>
      </c>
      <c r="J37" s="94">
        <f t="shared" si="19"/>
        <v>16559</v>
      </c>
      <c r="K37" s="94">
        <f t="shared" si="19"/>
        <v>16559</v>
      </c>
      <c r="L37" s="94">
        <f t="shared" si="19"/>
        <v>16559</v>
      </c>
      <c r="M37" s="94">
        <f t="shared" si="19"/>
        <v>18089</v>
      </c>
      <c r="N37" s="94">
        <f t="shared" si="19"/>
        <v>13423</v>
      </c>
      <c r="O37" s="94">
        <f t="shared" si="19"/>
        <v>11434</v>
      </c>
      <c r="P37" s="94">
        <f t="shared" si="19"/>
        <v>11969</v>
      </c>
      <c r="Q37" s="94">
        <f t="shared" si="19"/>
        <v>11434</v>
      </c>
      <c r="R37" s="94">
        <f t="shared" si="19"/>
        <v>11969</v>
      </c>
      <c r="S37" s="94">
        <f t="shared" si="19"/>
        <v>10898</v>
      </c>
      <c r="T37" s="94">
        <f t="shared" si="19"/>
        <v>10363</v>
      </c>
      <c r="U37" s="94">
        <f t="shared" si="19"/>
        <v>10898</v>
      </c>
      <c r="V37" s="94">
        <f t="shared" si="19"/>
        <v>10363</v>
      </c>
      <c r="W37" s="94">
        <f t="shared" si="19"/>
        <v>11434</v>
      </c>
      <c r="X37" s="94">
        <f t="shared" si="19"/>
        <v>11434</v>
      </c>
      <c r="Y37" s="94">
        <f t="shared" si="19"/>
        <v>11434</v>
      </c>
      <c r="Z37" s="94">
        <f t="shared" si="19"/>
        <v>10363</v>
      </c>
    </row>
    <row r="38" spans="1:26"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s="50" customFormat="1" x14ac:dyDescent="0.2">
      <c r="A39" s="88">
        <f>A27</f>
        <v>1</v>
      </c>
      <c r="B39" s="94">
        <f t="shared" ref="B39" si="20">ROUNDUP(B19*0.85,)+35</f>
        <v>30329</v>
      </c>
      <c r="C39" s="94">
        <f t="shared" ref="C39:Z39" si="21">ROUNDUP(C19*0.85,)+35</f>
        <v>26504</v>
      </c>
      <c r="D39" s="94">
        <f t="shared" si="21"/>
        <v>26504</v>
      </c>
      <c r="E39" s="94">
        <f t="shared" si="21"/>
        <v>26504</v>
      </c>
      <c r="F39" s="94">
        <f t="shared" si="21"/>
        <v>26504</v>
      </c>
      <c r="G39" s="94">
        <f t="shared" si="21"/>
        <v>30329</v>
      </c>
      <c r="H39" s="94">
        <f t="shared" si="21"/>
        <v>26504</v>
      </c>
      <c r="I39" s="94">
        <f t="shared" si="21"/>
        <v>28034</v>
      </c>
      <c r="J39" s="94">
        <f t="shared" si="21"/>
        <v>28034</v>
      </c>
      <c r="K39" s="94">
        <f t="shared" si="21"/>
        <v>28034</v>
      </c>
      <c r="L39" s="94">
        <f t="shared" si="21"/>
        <v>28034</v>
      </c>
      <c r="M39" s="94">
        <f t="shared" si="21"/>
        <v>29564</v>
      </c>
      <c r="N39" s="94">
        <f t="shared" si="21"/>
        <v>24898</v>
      </c>
      <c r="O39" s="94">
        <f t="shared" si="21"/>
        <v>22909</v>
      </c>
      <c r="P39" s="94">
        <f t="shared" si="21"/>
        <v>23444</v>
      </c>
      <c r="Q39" s="94">
        <f t="shared" si="21"/>
        <v>22909</v>
      </c>
      <c r="R39" s="94">
        <f t="shared" si="21"/>
        <v>23444</v>
      </c>
      <c r="S39" s="94">
        <f t="shared" si="21"/>
        <v>22373</v>
      </c>
      <c r="T39" s="94">
        <f t="shared" si="21"/>
        <v>21838</v>
      </c>
      <c r="U39" s="94">
        <f t="shared" si="21"/>
        <v>22373</v>
      </c>
      <c r="V39" s="94">
        <f t="shared" si="21"/>
        <v>21838</v>
      </c>
      <c r="W39" s="94">
        <f t="shared" si="21"/>
        <v>22909</v>
      </c>
      <c r="X39" s="94">
        <f t="shared" si="21"/>
        <v>22909</v>
      </c>
      <c r="Y39" s="94">
        <f t="shared" si="21"/>
        <v>22909</v>
      </c>
      <c r="Z39" s="94">
        <f t="shared" si="21"/>
        <v>21838</v>
      </c>
    </row>
    <row r="40" spans="1:26" s="50" customFormat="1" x14ac:dyDescent="0.2">
      <c r="A40" s="88">
        <f>A28</f>
        <v>2</v>
      </c>
      <c r="B40" s="94">
        <f t="shared" ref="B40" si="22">ROUNDUP(B20*0.85,)+35</f>
        <v>31477</v>
      </c>
      <c r="C40" s="94">
        <f t="shared" ref="C40:Z40" si="23">ROUNDUP(C20*0.85,)+35</f>
        <v>27652</v>
      </c>
      <c r="D40" s="94">
        <f t="shared" si="23"/>
        <v>27652</v>
      </c>
      <c r="E40" s="94">
        <f t="shared" si="23"/>
        <v>27652</v>
      </c>
      <c r="F40" s="94">
        <f t="shared" si="23"/>
        <v>27652</v>
      </c>
      <c r="G40" s="94">
        <f t="shared" si="23"/>
        <v>31477</v>
      </c>
      <c r="H40" s="94">
        <f t="shared" si="23"/>
        <v>27652</v>
      </c>
      <c r="I40" s="94">
        <f t="shared" si="23"/>
        <v>29182</v>
      </c>
      <c r="J40" s="94">
        <f t="shared" si="23"/>
        <v>29182</v>
      </c>
      <c r="K40" s="94">
        <f t="shared" si="23"/>
        <v>29182</v>
      </c>
      <c r="L40" s="94">
        <f t="shared" si="23"/>
        <v>29182</v>
      </c>
      <c r="M40" s="94">
        <f t="shared" si="23"/>
        <v>30712</v>
      </c>
      <c r="N40" s="94">
        <f t="shared" si="23"/>
        <v>26045</v>
      </c>
      <c r="O40" s="94">
        <f t="shared" si="23"/>
        <v>24056</v>
      </c>
      <c r="P40" s="94">
        <f t="shared" si="23"/>
        <v>24592</v>
      </c>
      <c r="Q40" s="94">
        <f t="shared" si="23"/>
        <v>24056</v>
      </c>
      <c r="R40" s="94">
        <f t="shared" si="23"/>
        <v>24592</v>
      </c>
      <c r="S40" s="94">
        <f t="shared" si="23"/>
        <v>23521</v>
      </c>
      <c r="T40" s="94">
        <f t="shared" si="23"/>
        <v>22985</v>
      </c>
      <c r="U40" s="94">
        <f t="shared" si="23"/>
        <v>23521</v>
      </c>
      <c r="V40" s="94">
        <f t="shared" si="23"/>
        <v>22985</v>
      </c>
      <c r="W40" s="94">
        <f t="shared" si="23"/>
        <v>24056</v>
      </c>
      <c r="X40" s="94">
        <f t="shared" si="23"/>
        <v>24056</v>
      </c>
      <c r="Y40" s="94">
        <f t="shared" si="23"/>
        <v>24056</v>
      </c>
      <c r="Z40" s="94">
        <f t="shared" si="23"/>
        <v>22985</v>
      </c>
    </row>
    <row r="41" spans="1:26"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s="50" customFormat="1" x14ac:dyDescent="0.2">
      <c r="A42" s="88" t="s">
        <v>88</v>
      </c>
      <c r="B42" s="94">
        <f t="shared" ref="B42" si="24">ROUNDUP(B22*0.85,)+35</f>
        <v>50602</v>
      </c>
      <c r="C42" s="94">
        <f t="shared" ref="C42:Z42" si="25">ROUNDUP(C22*0.85,)+35</f>
        <v>46777</v>
      </c>
      <c r="D42" s="94">
        <f t="shared" si="25"/>
        <v>46777</v>
      </c>
      <c r="E42" s="94">
        <f t="shared" si="25"/>
        <v>46777</v>
      </c>
      <c r="F42" s="94">
        <f t="shared" si="25"/>
        <v>46777</v>
      </c>
      <c r="G42" s="94">
        <f t="shared" si="25"/>
        <v>50602</v>
      </c>
      <c r="H42" s="94">
        <f t="shared" si="25"/>
        <v>46777</v>
      </c>
      <c r="I42" s="94">
        <f t="shared" si="25"/>
        <v>48307</v>
      </c>
      <c r="J42" s="94">
        <f t="shared" si="25"/>
        <v>48307</v>
      </c>
      <c r="K42" s="94">
        <f t="shared" si="25"/>
        <v>48307</v>
      </c>
      <c r="L42" s="94">
        <f t="shared" si="25"/>
        <v>48307</v>
      </c>
      <c r="M42" s="94">
        <f t="shared" si="25"/>
        <v>49837</v>
      </c>
      <c r="N42" s="94">
        <f t="shared" si="25"/>
        <v>45170</v>
      </c>
      <c r="O42" s="94">
        <f t="shared" si="25"/>
        <v>43181</v>
      </c>
      <c r="P42" s="94">
        <f t="shared" si="25"/>
        <v>43717</v>
      </c>
      <c r="Q42" s="94">
        <f t="shared" si="25"/>
        <v>43181</v>
      </c>
      <c r="R42" s="94">
        <f t="shared" si="25"/>
        <v>43717</v>
      </c>
      <c r="S42" s="94">
        <f t="shared" si="25"/>
        <v>42646</v>
      </c>
      <c r="T42" s="94">
        <f t="shared" si="25"/>
        <v>42110</v>
      </c>
      <c r="U42" s="94">
        <f t="shared" si="25"/>
        <v>42646</v>
      </c>
      <c r="V42" s="94">
        <f t="shared" si="25"/>
        <v>42110</v>
      </c>
      <c r="W42" s="94">
        <f t="shared" si="25"/>
        <v>43181</v>
      </c>
      <c r="X42" s="94">
        <f t="shared" si="25"/>
        <v>43181</v>
      </c>
      <c r="Y42" s="94">
        <f t="shared" si="25"/>
        <v>43181</v>
      </c>
      <c r="Z42" s="94">
        <f t="shared" si="25"/>
        <v>42110</v>
      </c>
    </row>
    <row r="43" spans="1:26" s="50" customFormat="1" ht="120" x14ac:dyDescent="0.2">
      <c r="A43" s="159" t="s">
        <v>260</v>
      </c>
    </row>
    <row r="44" spans="1:26" s="50" customFormat="1" ht="12.75" thickBot="1" x14ac:dyDescent="0.25">
      <c r="A44" s="176" t="s">
        <v>71</v>
      </c>
    </row>
    <row r="45" spans="1:26" s="50" customFormat="1" ht="12.75" thickBot="1" x14ac:dyDescent="0.25">
      <c r="A45" s="200" t="s">
        <v>278</v>
      </c>
    </row>
    <row r="46" spans="1:26" x14ac:dyDescent="0.2">
      <c r="A46" s="201" t="s">
        <v>279</v>
      </c>
    </row>
    <row r="47" spans="1:26" ht="9" customHeight="1" x14ac:dyDescent="0.2">
      <c r="A47" s="62"/>
    </row>
    <row r="48" spans="1:26" ht="10.7" customHeight="1" x14ac:dyDescent="0.2">
      <c r="A48" s="176"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5" t="s">
        <v>164</v>
      </c>
    </row>
    <row r="55" spans="1:1" ht="24" x14ac:dyDescent="0.2">
      <c r="A55" s="54" t="s">
        <v>280</v>
      </c>
    </row>
    <row r="56" spans="1:1" x14ac:dyDescent="0.2">
      <c r="A56" s="59"/>
    </row>
    <row r="57" spans="1:1" ht="25.5" x14ac:dyDescent="0.2">
      <c r="A57" s="143" t="s">
        <v>258</v>
      </c>
    </row>
    <row r="58" spans="1:1" ht="38.25" x14ac:dyDescent="0.2">
      <c r="A58" s="202" t="s">
        <v>274</v>
      </c>
    </row>
    <row r="59" spans="1:1" ht="25.5" x14ac:dyDescent="0.2">
      <c r="A59" s="202" t="s">
        <v>275</v>
      </c>
    </row>
    <row r="60" spans="1:1" ht="25.5" x14ac:dyDescent="0.2">
      <c r="A60" s="202" t="s">
        <v>276</v>
      </c>
    </row>
    <row r="61" spans="1:1" ht="38.25" x14ac:dyDescent="0.2">
      <c r="A61" s="202" t="s">
        <v>255</v>
      </c>
    </row>
    <row r="62" spans="1:1" ht="38.25" x14ac:dyDescent="0.2">
      <c r="A62" s="202" t="s">
        <v>277</v>
      </c>
    </row>
    <row r="63" spans="1:1" ht="12.75" x14ac:dyDescent="0.2">
      <c r="A63" s="202" t="s">
        <v>256</v>
      </c>
    </row>
    <row r="64" spans="1:1" x14ac:dyDescent="0.2">
      <c r="A64" s="83"/>
    </row>
    <row r="65" spans="1:1" ht="31.5" x14ac:dyDescent="0.2">
      <c r="A65" s="113" t="s">
        <v>99</v>
      </c>
    </row>
    <row r="66" spans="1:1" ht="21" x14ac:dyDescent="0.2">
      <c r="A66" s="142"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9" t="s">
        <v>82</v>
      </c>
    </row>
    <row r="2" spans="1:5" s="51" customFormat="1" ht="12" customHeight="1" x14ac:dyDescent="0.2">
      <c r="A2" s="209"/>
    </row>
    <row r="3" spans="1:5" s="51" customFormat="1" ht="11.1" customHeight="1" x14ac:dyDescent="0.2">
      <c r="A3" s="149" t="s">
        <v>259</v>
      </c>
    </row>
    <row r="4" spans="1:5"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row>
    <row r="5" spans="1:5"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240</v>
      </c>
      <c r="B9" s="42"/>
      <c r="C9" s="42"/>
      <c r="D9" s="42"/>
      <c r="E9" s="42"/>
    </row>
    <row r="10" spans="1:5" s="53" customFormat="1" x14ac:dyDescent="0.2">
      <c r="A10" s="187">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7">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8" t="e">
        <f t="shared" ref="B24:E24" si="0">B4</f>
        <v>#REF!</v>
      </c>
      <c r="C24" s="138" t="e">
        <f t="shared" si="0"/>
        <v>#REF!</v>
      </c>
      <c r="D24" s="138" t="e">
        <f t="shared" si="0"/>
        <v>#REF!</v>
      </c>
      <c r="E24" s="138" t="e">
        <f t="shared" si="0"/>
        <v>#REF!</v>
      </c>
    </row>
    <row r="25" spans="1:5" ht="20.25" customHeight="1" x14ac:dyDescent="0.2">
      <c r="A25" s="90" t="s">
        <v>64</v>
      </c>
      <c r="B25" s="138" t="e">
        <f t="shared" ref="B25:E25" si="1">B5</f>
        <v>#REF!</v>
      </c>
      <c r="C25" s="138" t="e">
        <f t="shared" si="1"/>
        <v>#REF!</v>
      </c>
      <c r="D25" s="138" t="e">
        <f t="shared" si="1"/>
        <v>#REF!</v>
      </c>
      <c r="E25" s="138" t="e">
        <f t="shared" si="1"/>
        <v>#REF!</v>
      </c>
    </row>
    <row r="26" spans="1:5" s="44" customFormat="1" x14ac:dyDescent="0.2">
      <c r="A26" s="42" t="s">
        <v>83</v>
      </c>
      <c r="B26" s="87"/>
      <c r="C26" s="87"/>
      <c r="D26" s="87"/>
      <c r="E26" s="87"/>
    </row>
    <row r="27" spans="1:5" s="50" customFormat="1" x14ac:dyDescent="0.2">
      <c r="A27" s="88">
        <v>1</v>
      </c>
      <c r="B27" s="94" t="e">
        <f t="shared" ref="B27:E27" si="2">ROUNDUP(B7*0.9,)</f>
        <v>#REF!</v>
      </c>
      <c r="C27" s="94" t="e">
        <f t="shared" si="2"/>
        <v>#REF!</v>
      </c>
      <c r="D27" s="94" t="e">
        <f t="shared" si="2"/>
        <v>#REF!</v>
      </c>
      <c r="E27" s="94" t="e">
        <f t="shared" si="2"/>
        <v>#REF!</v>
      </c>
    </row>
    <row r="28" spans="1:5" s="50" customFormat="1" x14ac:dyDescent="0.2">
      <c r="A28" s="88">
        <v>2</v>
      </c>
      <c r="B28" s="94" t="e">
        <f t="shared" ref="B28:E28" si="3">ROUNDUP(B8*0.9,)</f>
        <v>#REF!</v>
      </c>
      <c r="C28" s="94" t="e">
        <f t="shared" si="3"/>
        <v>#REF!</v>
      </c>
      <c r="D28" s="94" t="e">
        <f t="shared" si="3"/>
        <v>#REF!</v>
      </c>
      <c r="E28" s="94" t="e">
        <f t="shared" si="3"/>
        <v>#REF!</v>
      </c>
    </row>
    <row r="29" spans="1:5" s="50" customFormat="1" x14ac:dyDescent="0.2">
      <c r="A29" s="42" t="s">
        <v>240</v>
      </c>
      <c r="B29" s="94"/>
      <c r="C29" s="94"/>
      <c r="D29" s="94"/>
      <c r="E29" s="94"/>
    </row>
    <row r="30" spans="1:5" s="50" customFormat="1" x14ac:dyDescent="0.2">
      <c r="A30" s="187">
        <v>1</v>
      </c>
      <c r="B30" s="94" t="e">
        <f t="shared" ref="B30:E30" si="4">ROUNDUP(B10*0.9,)</f>
        <v>#REF!</v>
      </c>
      <c r="C30" s="94" t="e">
        <f t="shared" si="4"/>
        <v>#REF!</v>
      </c>
      <c r="D30" s="94" t="e">
        <f t="shared" si="4"/>
        <v>#REF!</v>
      </c>
      <c r="E30" s="94" t="e">
        <f t="shared" si="4"/>
        <v>#REF!</v>
      </c>
    </row>
    <row r="31" spans="1:5" s="50" customFormat="1" x14ac:dyDescent="0.2">
      <c r="A31" s="187">
        <v>2</v>
      </c>
      <c r="B31" s="94" t="e">
        <f t="shared" ref="B31:E31" si="5">ROUNDUP(B11*0.9,)</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ROUNDUP(B13*0.9,)</f>
        <v>#REF!</v>
      </c>
      <c r="C33" s="94" t="e">
        <f t="shared" si="6"/>
        <v>#REF!</v>
      </c>
      <c r="D33" s="94" t="e">
        <f t="shared" si="6"/>
        <v>#REF!</v>
      </c>
      <c r="E33" s="94" t="e">
        <f t="shared" si="6"/>
        <v>#REF!</v>
      </c>
    </row>
    <row r="34" spans="1:5" s="50" customFormat="1" x14ac:dyDescent="0.2">
      <c r="A34" s="88">
        <f>A28</f>
        <v>2</v>
      </c>
      <c r="B34" s="94" t="e">
        <f t="shared" ref="B34:E34" si="7">ROUNDUP(B14*0.9,)</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ROUNDUP(B16*0.9,)</f>
        <v>#REF!</v>
      </c>
      <c r="C36" s="94" t="e">
        <f t="shared" si="8"/>
        <v>#REF!</v>
      </c>
      <c r="D36" s="94" t="e">
        <f t="shared" si="8"/>
        <v>#REF!</v>
      </c>
      <c r="E36" s="94" t="e">
        <f t="shared" si="8"/>
        <v>#REF!</v>
      </c>
    </row>
    <row r="37" spans="1:5" s="50" customFormat="1" x14ac:dyDescent="0.2">
      <c r="A37" s="88">
        <f>A28</f>
        <v>2</v>
      </c>
      <c r="B37" s="94" t="e">
        <f t="shared" ref="B37:E37" si="9">ROUNDUP(B17*0.9,)</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ROUNDUP(B19*0.9,)</f>
        <v>#REF!</v>
      </c>
      <c r="C39" s="94" t="e">
        <f t="shared" si="10"/>
        <v>#REF!</v>
      </c>
      <c r="D39" s="94" t="e">
        <f t="shared" si="10"/>
        <v>#REF!</v>
      </c>
      <c r="E39" s="94" t="e">
        <f t="shared" si="10"/>
        <v>#REF!</v>
      </c>
    </row>
    <row r="40" spans="1:5" s="50" customFormat="1" x14ac:dyDescent="0.2">
      <c r="A40" s="88">
        <f>A28</f>
        <v>2</v>
      </c>
      <c r="B40" s="94" t="e">
        <f t="shared" ref="B40:E40" si="11">ROUNDUP(B20*0.9,)</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42" t="e">
        <f t="shared" ref="B42:E42" si="12">ROUNDUP(B22*0.9,)</f>
        <v>#REF!</v>
      </c>
      <c r="C42" s="42" t="e">
        <f t="shared" si="12"/>
        <v>#REF!</v>
      </c>
      <c r="D42" s="42" t="e">
        <f t="shared" si="12"/>
        <v>#REF!</v>
      </c>
      <c r="E42" s="42" t="e">
        <f t="shared" si="12"/>
        <v>#REF!</v>
      </c>
    </row>
    <row r="43" spans="1:5" s="50" customFormat="1" ht="135" x14ac:dyDescent="0.2">
      <c r="A43" s="159" t="s">
        <v>283</v>
      </c>
      <c r="B43" s="4"/>
      <c r="C43" s="4"/>
      <c r="D43" s="4"/>
      <c r="E43" s="4"/>
    </row>
    <row r="44" spans="1:5" s="50" customFormat="1" x14ac:dyDescent="0.2">
      <c r="A44" s="146" t="s">
        <v>71</v>
      </c>
    </row>
    <row r="45" spans="1:5" s="50" customFormat="1" x14ac:dyDescent="0.2">
      <c r="A45" s="57" t="s">
        <v>267</v>
      </c>
    </row>
    <row r="46" spans="1:5" x14ac:dyDescent="0.2">
      <c r="A46" s="57" t="s">
        <v>262</v>
      </c>
    </row>
    <row r="47" spans="1:5" ht="10.7" customHeight="1" thickBot="1" x14ac:dyDescent="0.25">
      <c r="A47" s="100"/>
    </row>
    <row r="48" spans="1:5" ht="12.75" thickBot="1" x14ac:dyDescent="0.25">
      <c r="A48" s="104" t="s">
        <v>66</v>
      </c>
    </row>
    <row r="49" spans="1:1" ht="13.35" customHeight="1" x14ac:dyDescent="0.2">
      <c r="A49" s="63" t="s">
        <v>78</v>
      </c>
    </row>
    <row r="50" spans="1:1" ht="13.35" customHeight="1" x14ac:dyDescent="0.2">
      <c r="A50" s="56" t="s">
        <v>261</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65" t="s">
        <v>164</v>
      </c>
    </row>
    <row r="56" spans="1:1" ht="31.5" x14ac:dyDescent="0.2">
      <c r="A56" s="147" t="s">
        <v>268</v>
      </c>
    </row>
    <row r="57" spans="1:1" ht="42" x14ac:dyDescent="0.2">
      <c r="A57" s="204" t="s">
        <v>264</v>
      </c>
    </row>
    <row r="58" spans="1:1" ht="21" x14ac:dyDescent="0.2">
      <c r="A58" s="204" t="s">
        <v>265</v>
      </c>
    </row>
    <row r="59" spans="1:1" ht="21" x14ac:dyDescent="0.2">
      <c r="A59" s="204" t="s">
        <v>269</v>
      </c>
    </row>
    <row r="60" spans="1:1" ht="31.5" x14ac:dyDescent="0.2">
      <c r="A60" s="204" t="s">
        <v>281</v>
      </c>
    </row>
    <row r="61" spans="1:1" ht="31.5" x14ac:dyDescent="0.2">
      <c r="A61" s="204" t="s">
        <v>282</v>
      </c>
    </row>
    <row r="62" spans="1:1" ht="31.5" x14ac:dyDescent="0.2">
      <c r="A62" s="113" t="s">
        <v>99</v>
      </c>
    </row>
    <row r="63" spans="1:1" ht="63" x14ac:dyDescent="0.2">
      <c r="A63" s="152" t="s">
        <v>266</v>
      </c>
    </row>
    <row r="64" spans="1:1" ht="21" x14ac:dyDescent="0.2">
      <c r="A64" s="142" t="s">
        <v>95</v>
      </c>
    </row>
    <row r="65" spans="1:1" ht="42.75" x14ac:dyDescent="0.2">
      <c r="A65" s="108" t="s">
        <v>263</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207"/>
    </row>
    <row r="72" spans="1:1" x14ac:dyDescent="0.2">
      <c r="A72" s="207"/>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9" t="s">
        <v>82</v>
      </c>
    </row>
    <row r="2" spans="1:5" s="51" customFormat="1" ht="12" customHeight="1" x14ac:dyDescent="0.2">
      <c r="A2" s="209"/>
    </row>
    <row r="3" spans="1:5" s="51" customFormat="1" ht="11.1" customHeight="1" x14ac:dyDescent="0.2">
      <c r="A3" s="149" t="s">
        <v>259</v>
      </c>
    </row>
    <row r="4" spans="1:5"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row>
    <row r="5" spans="1:5"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240</v>
      </c>
      <c r="B9" s="42"/>
      <c r="C9" s="42"/>
      <c r="D9" s="42"/>
      <c r="E9" s="42"/>
    </row>
    <row r="10" spans="1:5" s="53" customFormat="1" x14ac:dyDescent="0.2">
      <c r="A10" s="187">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7">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8" t="e">
        <f t="shared" ref="B24:E24" si="0">B4</f>
        <v>#REF!</v>
      </c>
      <c r="C24" s="138" t="e">
        <f t="shared" si="0"/>
        <v>#REF!</v>
      </c>
      <c r="D24" s="138" t="e">
        <f t="shared" si="0"/>
        <v>#REF!</v>
      </c>
      <c r="E24" s="138" t="e">
        <f t="shared" si="0"/>
        <v>#REF!</v>
      </c>
    </row>
    <row r="25" spans="1:5" ht="20.25" customHeight="1" x14ac:dyDescent="0.2">
      <c r="A25" s="90" t="s">
        <v>64</v>
      </c>
      <c r="B25" s="138" t="e">
        <f t="shared" ref="B25:E25" si="1">B5</f>
        <v>#REF!</v>
      </c>
      <c r="C25" s="138" t="e">
        <f t="shared" si="1"/>
        <v>#REF!</v>
      </c>
      <c r="D25" s="138" t="e">
        <f t="shared" si="1"/>
        <v>#REF!</v>
      </c>
      <c r="E25" s="138"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240</v>
      </c>
      <c r="B29" s="94"/>
      <c r="C29" s="94"/>
      <c r="D29" s="94"/>
      <c r="E29" s="94"/>
    </row>
    <row r="30" spans="1:5" s="50" customFormat="1" x14ac:dyDescent="0.2">
      <c r="A30" s="187">
        <v>1</v>
      </c>
      <c r="B30" s="94" t="e">
        <f t="shared" ref="B30:E30" si="4">ROUNDUP(B10*0.87,)</f>
        <v>#REF!</v>
      </c>
      <c r="C30" s="94" t="e">
        <f t="shared" si="4"/>
        <v>#REF!</v>
      </c>
      <c r="D30" s="94" t="e">
        <f t="shared" si="4"/>
        <v>#REF!</v>
      </c>
      <c r="E30" s="94" t="e">
        <f t="shared" si="4"/>
        <v>#REF!</v>
      </c>
    </row>
    <row r="31" spans="1:5" s="50" customFormat="1" x14ac:dyDescent="0.2">
      <c r="A31" s="187">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9" t="s">
        <v>283</v>
      </c>
      <c r="B43" s="4"/>
      <c r="C43" s="4"/>
      <c r="D43" s="4"/>
      <c r="E43" s="4"/>
    </row>
    <row r="44" spans="1:5" s="50" customFormat="1" x14ac:dyDescent="0.2">
      <c r="A44" s="146" t="s">
        <v>71</v>
      </c>
    </row>
    <row r="45" spans="1:5" s="50" customFormat="1" x14ac:dyDescent="0.2">
      <c r="A45" s="57" t="s">
        <v>267</v>
      </c>
    </row>
    <row r="46" spans="1:5" ht="12.75" thickBot="1" x14ac:dyDescent="0.25">
      <c r="A46" s="57" t="s">
        <v>262</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261</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5" t="s">
        <v>164</v>
      </c>
    </row>
    <row r="56" spans="1:1" ht="31.5" x14ac:dyDescent="0.2">
      <c r="A56" s="147" t="s">
        <v>268</v>
      </c>
    </row>
    <row r="57" spans="1:1" ht="42" x14ac:dyDescent="0.2">
      <c r="A57" s="204" t="s">
        <v>264</v>
      </c>
    </row>
    <row r="58" spans="1:1" ht="21" x14ac:dyDescent="0.2">
      <c r="A58" s="204" t="s">
        <v>265</v>
      </c>
    </row>
    <row r="59" spans="1:1" ht="21" x14ac:dyDescent="0.2">
      <c r="A59" s="204" t="s">
        <v>269</v>
      </c>
    </row>
    <row r="60" spans="1:1" ht="31.5" x14ac:dyDescent="0.2">
      <c r="A60" s="204" t="s">
        <v>281</v>
      </c>
    </row>
    <row r="61" spans="1:1" ht="31.5" x14ac:dyDescent="0.2">
      <c r="A61" s="204" t="s">
        <v>282</v>
      </c>
    </row>
    <row r="62" spans="1:1" ht="31.5" x14ac:dyDescent="0.2">
      <c r="A62" s="113" t="s">
        <v>99</v>
      </c>
    </row>
    <row r="63" spans="1:1" ht="63" x14ac:dyDescent="0.2">
      <c r="A63" s="152" t="s">
        <v>266</v>
      </c>
    </row>
    <row r="64" spans="1:1" ht="21" x14ac:dyDescent="0.2">
      <c r="A64" s="142" t="s">
        <v>95</v>
      </c>
    </row>
    <row r="65" spans="1:1" ht="42.75" x14ac:dyDescent="0.2">
      <c r="A65" s="108" t="s">
        <v>263</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9" t="s">
        <v>82</v>
      </c>
    </row>
    <row r="2" spans="1:5" s="51" customFormat="1" ht="12" customHeight="1" x14ac:dyDescent="0.2">
      <c r="A2" s="209"/>
    </row>
    <row r="3" spans="1:5" s="51" customFormat="1" ht="11.1" customHeight="1" x14ac:dyDescent="0.2">
      <c r="A3" s="149" t="s">
        <v>259</v>
      </c>
    </row>
    <row r="4" spans="1:5"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row>
    <row r="5" spans="1:5"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240</v>
      </c>
      <c r="B9" s="42"/>
      <c r="C9" s="42"/>
      <c r="D9" s="42"/>
      <c r="E9" s="42"/>
    </row>
    <row r="10" spans="1:5" s="53" customFormat="1" x14ac:dyDescent="0.2">
      <c r="A10" s="187">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7">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9" t="s">
        <v>283</v>
      </c>
    </row>
    <row r="25" spans="1:5" s="50" customFormat="1" x14ac:dyDescent="0.2">
      <c r="A25" s="146" t="s">
        <v>71</v>
      </c>
    </row>
    <row r="26" spans="1:5" s="50" customFormat="1" x14ac:dyDescent="0.2">
      <c r="A26" s="57" t="s">
        <v>267</v>
      </c>
    </row>
    <row r="27" spans="1:5" ht="12.75" thickBot="1" x14ac:dyDescent="0.25">
      <c r="A27" s="57" t="s">
        <v>262</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261</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65" t="s">
        <v>164</v>
      </c>
    </row>
    <row r="37" spans="1:1" ht="31.5" x14ac:dyDescent="0.2">
      <c r="A37" s="147" t="s">
        <v>268</v>
      </c>
    </row>
    <row r="38" spans="1:1" ht="42" x14ac:dyDescent="0.2">
      <c r="A38" s="204" t="s">
        <v>264</v>
      </c>
    </row>
    <row r="39" spans="1:1" ht="21" x14ac:dyDescent="0.2">
      <c r="A39" s="204" t="s">
        <v>265</v>
      </c>
    </row>
    <row r="40" spans="1:1" ht="21" x14ac:dyDescent="0.2">
      <c r="A40" s="204" t="s">
        <v>269</v>
      </c>
    </row>
    <row r="41" spans="1:1" ht="31.5" x14ac:dyDescent="0.2">
      <c r="A41" s="204" t="s">
        <v>281</v>
      </c>
    </row>
    <row r="42" spans="1:1" ht="31.5" x14ac:dyDescent="0.2">
      <c r="A42" s="204" t="s">
        <v>282</v>
      </c>
    </row>
    <row r="43" spans="1:1" ht="31.5" x14ac:dyDescent="0.2">
      <c r="A43" s="113" t="s">
        <v>99</v>
      </c>
    </row>
    <row r="44" spans="1:1" ht="63" x14ac:dyDescent="0.2">
      <c r="A44" s="152" t="s">
        <v>266</v>
      </c>
    </row>
    <row r="45" spans="1:1" ht="21" x14ac:dyDescent="0.2">
      <c r="A45" s="142" t="s">
        <v>95</v>
      </c>
    </row>
    <row r="46" spans="1:1" ht="42.75" x14ac:dyDescent="0.2">
      <c r="A46" s="108" t="s">
        <v>263</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9" t="s">
        <v>82</v>
      </c>
    </row>
    <row r="2" spans="1:5" s="51" customFormat="1" ht="12" customHeight="1" x14ac:dyDescent="0.2">
      <c r="A2" s="209"/>
    </row>
    <row r="3" spans="1:5" s="51" customFormat="1" ht="11.1" customHeight="1" x14ac:dyDescent="0.2">
      <c r="A3" s="149" t="s">
        <v>259</v>
      </c>
    </row>
    <row r="4" spans="1:5" ht="18" customHeight="1" x14ac:dyDescent="0.2">
      <c r="A4" s="111" t="s">
        <v>100</v>
      </c>
      <c r="B4" s="138" t="e">
        <f>'Наполни свое лето | FIT18'!B24</f>
        <v>#REF!</v>
      </c>
      <c r="C4" s="138" t="e">
        <f>'Наполни свое лето | FIT18'!C24</f>
        <v>#REF!</v>
      </c>
      <c r="D4" s="138" t="e">
        <f>'Наполни свое лето | FIT18'!D24</f>
        <v>#REF!</v>
      </c>
      <c r="E4" s="138" t="e">
        <f>'Наполни свое лето | FIT18'!E24</f>
        <v>#REF!</v>
      </c>
    </row>
    <row r="5" spans="1:5" ht="20.25" customHeight="1" x14ac:dyDescent="0.2">
      <c r="A5" s="90" t="s">
        <v>64</v>
      </c>
      <c r="B5" s="138" t="e">
        <f>'Наполни свое лето | FIT18'!B25</f>
        <v>#REF!</v>
      </c>
      <c r="C5" s="138" t="e">
        <f>'Наполни свое лето | FIT18'!C25</f>
        <v>#REF!</v>
      </c>
      <c r="D5" s="138" t="e">
        <f>'Наполни свое лето | FIT18'!D25</f>
        <v>#REF!</v>
      </c>
      <c r="E5" s="138"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240</v>
      </c>
      <c r="B9" s="94"/>
      <c r="C9" s="94"/>
      <c r="D9" s="94"/>
      <c r="E9" s="94"/>
    </row>
    <row r="10" spans="1:5" s="50" customFormat="1" x14ac:dyDescent="0.2">
      <c r="A10" s="187">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7">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9" t="s">
        <v>283</v>
      </c>
    </row>
    <row r="24" spans="1:5" s="50" customFormat="1" x14ac:dyDescent="0.2">
      <c r="A24" s="146" t="s">
        <v>71</v>
      </c>
    </row>
    <row r="25" spans="1:5" s="50" customFormat="1" x14ac:dyDescent="0.2">
      <c r="A25" s="57" t="s">
        <v>267</v>
      </c>
    </row>
    <row r="26" spans="1:5" ht="12.75" thickBot="1" x14ac:dyDescent="0.25">
      <c r="A26" s="57" t="s">
        <v>262</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261</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65" t="s">
        <v>164</v>
      </c>
    </row>
    <row r="36" spans="1:1" ht="31.5" x14ac:dyDescent="0.2">
      <c r="A36" s="147" t="s">
        <v>268</v>
      </c>
    </row>
    <row r="37" spans="1:1" ht="42" x14ac:dyDescent="0.2">
      <c r="A37" s="204" t="s">
        <v>264</v>
      </c>
    </row>
    <row r="38" spans="1:1" ht="21" x14ac:dyDescent="0.2">
      <c r="A38" s="204" t="s">
        <v>265</v>
      </c>
    </row>
    <row r="39" spans="1:1" ht="21" x14ac:dyDescent="0.2">
      <c r="A39" s="204" t="s">
        <v>269</v>
      </c>
    </row>
    <row r="40" spans="1:1" ht="31.5" x14ac:dyDescent="0.2">
      <c r="A40" s="204" t="s">
        <v>281</v>
      </c>
    </row>
    <row r="41" spans="1:1" ht="31.5" x14ac:dyDescent="0.2">
      <c r="A41" s="204" t="s">
        <v>282</v>
      </c>
    </row>
    <row r="42" spans="1:1" ht="31.5" x14ac:dyDescent="0.2">
      <c r="A42" s="113" t="s">
        <v>99</v>
      </c>
    </row>
    <row r="43" spans="1:1" ht="63" x14ac:dyDescent="0.2">
      <c r="A43" s="152" t="s">
        <v>266</v>
      </c>
    </row>
    <row r="44" spans="1:1" ht="21" x14ac:dyDescent="0.2">
      <c r="A44" s="142" t="s">
        <v>95</v>
      </c>
    </row>
    <row r="45" spans="1:1" ht="42.75" x14ac:dyDescent="0.2">
      <c r="A45" s="108" t="s">
        <v>263</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9" t="s">
        <v>82</v>
      </c>
    </row>
    <row r="2" spans="1:5" s="51" customFormat="1" ht="12" customHeight="1" x14ac:dyDescent="0.2">
      <c r="A2" s="209"/>
    </row>
    <row r="3" spans="1:5" s="51" customFormat="1" ht="11.1" customHeight="1" x14ac:dyDescent="0.2">
      <c r="A3" s="149" t="s">
        <v>259</v>
      </c>
    </row>
    <row r="4" spans="1:5"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row>
    <row r="5" spans="1:5"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240</v>
      </c>
      <c r="B9" s="42"/>
      <c r="C9" s="42"/>
      <c r="D9" s="42"/>
      <c r="E9" s="42"/>
    </row>
    <row r="10" spans="1:5" s="53" customFormat="1" x14ac:dyDescent="0.2">
      <c r="A10" s="187">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7">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8" t="e">
        <f t="shared" ref="B24:E24" si="0">B4</f>
        <v>#REF!</v>
      </c>
      <c r="C24" s="138" t="e">
        <f t="shared" si="0"/>
        <v>#REF!</v>
      </c>
      <c r="D24" s="138" t="e">
        <f t="shared" si="0"/>
        <v>#REF!</v>
      </c>
      <c r="E24" s="138" t="e">
        <f t="shared" si="0"/>
        <v>#REF!</v>
      </c>
    </row>
    <row r="25" spans="1:5" ht="20.25" customHeight="1" x14ac:dyDescent="0.2">
      <c r="A25" s="90" t="s">
        <v>64</v>
      </c>
      <c r="B25" s="138" t="e">
        <f t="shared" ref="B25:E25" si="1">B5</f>
        <v>#REF!</v>
      </c>
      <c r="C25" s="138" t="e">
        <f t="shared" si="1"/>
        <v>#REF!</v>
      </c>
      <c r="D25" s="138" t="e">
        <f t="shared" si="1"/>
        <v>#REF!</v>
      </c>
      <c r="E25" s="138"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240</v>
      </c>
      <c r="B29" s="94"/>
      <c r="C29" s="94"/>
      <c r="D29" s="94"/>
      <c r="E29" s="94"/>
    </row>
    <row r="30" spans="1:5" s="50" customFormat="1" x14ac:dyDescent="0.2">
      <c r="A30" s="187">
        <v>1</v>
      </c>
      <c r="B30" s="94" t="e">
        <f t="shared" ref="B30:E30" si="4">ROUNDUP(B10*0.85,)+35</f>
        <v>#REF!</v>
      </c>
      <c r="C30" s="94" t="e">
        <f t="shared" si="4"/>
        <v>#REF!</v>
      </c>
      <c r="D30" s="94" t="e">
        <f t="shared" si="4"/>
        <v>#REF!</v>
      </c>
      <c r="E30" s="94" t="e">
        <f t="shared" si="4"/>
        <v>#REF!</v>
      </c>
    </row>
    <row r="31" spans="1:5" s="50" customFormat="1" x14ac:dyDescent="0.2">
      <c r="A31" s="187">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9" t="s">
        <v>283</v>
      </c>
    </row>
    <row r="44" spans="1:5" s="50" customFormat="1" x14ac:dyDescent="0.2">
      <c r="A44" s="146" t="s">
        <v>71</v>
      </c>
    </row>
    <row r="45" spans="1:5" s="50" customFormat="1" x14ac:dyDescent="0.2">
      <c r="A45" s="57" t="s">
        <v>267</v>
      </c>
    </row>
    <row r="46" spans="1:5" ht="12.75" thickBot="1" x14ac:dyDescent="0.25">
      <c r="A46" s="57" t="s">
        <v>262</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261</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5" t="s">
        <v>164</v>
      </c>
    </row>
    <row r="56" spans="1:1" ht="31.5" x14ac:dyDescent="0.2">
      <c r="A56" s="147" t="s">
        <v>268</v>
      </c>
    </row>
    <row r="57" spans="1:1" ht="42" x14ac:dyDescent="0.2">
      <c r="A57" s="204" t="s">
        <v>264</v>
      </c>
    </row>
    <row r="58" spans="1:1" ht="21" x14ac:dyDescent="0.2">
      <c r="A58" s="204" t="s">
        <v>265</v>
      </c>
    </row>
    <row r="59" spans="1:1" ht="21" x14ac:dyDescent="0.2">
      <c r="A59" s="204" t="s">
        <v>269</v>
      </c>
    </row>
    <row r="60" spans="1:1" ht="31.5" x14ac:dyDescent="0.2">
      <c r="A60" s="204" t="s">
        <v>281</v>
      </c>
    </row>
    <row r="61" spans="1:1" ht="31.5" x14ac:dyDescent="0.2">
      <c r="A61" s="204" t="s">
        <v>282</v>
      </c>
    </row>
    <row r="62" spans="1:1" ht="31.5" x14ac:dyDescent="0.2">
      <c r="A62" s="113" t="s">
        <v>99</v>
      </c>
    </row>
    <row r="63" spans="1:1" ht="63" x14ac:dyDescent="0.2">
      <c r="A63" s="152" t="s">
        <v>266</v>
      </c>
    </row>
    <row r="64" spans="1:1" ht="21" x14ac:dyDescent="0.2">
      <c r="A64" s="142" t="s">
        <v>95</v>
      </c>
    </row>
    <row r="65" spans="1:1" ht="42.75" x14ac:dyDescent="0.2">
      <c r="A65" s="108" t="s">
        <v>263</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B1" sqref="B1:B1048576"/>
    </sheetView>
  </sheetViews>
  <sheetFormatPr defaultColWidth="9" defaultRowHeight="12" x14ac:dyDescent="0.2"/>
  <cols>
    <col min="1" max="1" width="71.85546875" style="48" customWidth="1"/>
    <col min="2" max="16384" width="9" style="48"/>
  </cols>
  <sheetData>
    <row r="1" spans="1:3" s="51" customFormat="1" ht="12" customHeight="1" x14ac:dyDescent="0.2">
      <c r="A1" s="211" t="s">
        <v>82</v>
      </c>
    </row>
    <row r="2" spans="1:3" s="51" customFormat="1" x14ac:dyDescent="0.2">
      <c r="A2" s="211"/>
    </row>
    <row r="3" spans="1:3" s="51" customFormat="1" x14ac:dyDescent="0.2">
      <c r="A3" s="166" t="s">
        <v>116</v>
      </c>
    </row>
    <row r="4" spans="1:3" s="51" customFormat="1" x14ac:dyDescent="0.2">
      <c r="A4" s="130" t="s">
        <v>65</v>
      </c>
    </row>
    <row r="5" spans="1:3" s="52" customFormat="1" ht="32.1" customHeight="1" x14ac:dyDescent="0.2">
      <c r="A5" s="98" t="s">
        <v>64</v>
      </c>
      <c r="B5" s="138" t="e">
        <f>'C завтраками| Bed and breakfast'!#REF!</f>
        <v>#REF!</v>
      </c>
      <c r="C5" s="138" t="e">
        <f>'C завтраками| Bed and breakfast'!#REF!</f>
        <v>#REF!</v>
      </c>
    </row>
    <row r="6" spans="1:3" s="53" customFormat="1" ht="21.95" customHeight="1" x14ac:dyDescent="0.2">
      <c r="A6" s="98"/>
      <c r="B6" s="138" t="e">
        <f>'C завтраками| Bed and breakfast'!#REF!</f>
        <v>#REF!</v>
      </c>
      <c r="C6" s="138" t="e">
        <f>'C завтраками| Bed and breakfast'!#REF!</f>
        <v>#REF!</v>
      </c>
    </row>
    <row r="7" spans="1:3" s="53" customFormat="1" x14ac:dyDescent="0.2">
      <c r="A7" s="42" t="s">
        <v>83</v>
      </c>
      <c r="B7" s="87"/>
      <c r="C7" s="87"/>
    </row>
    <row r="8" spans="1:3" s="53" customFormat="1" x14ac:dyDescent="0.2">
      <c r="A8" s="88">
        <v>1</v>
      </c>
      <c r="B8" s="42" t="e">
        <f>'C завтраками| Bed and breakfast'!#REF!*0.9+B26</f>
        <v>#REF!</v>
      </c>
      <c r="C8" s="42" t="e">
        <f>'C завтраками| Bed and breakfast'!#REF!*0.9+C26</f>
        <v>#REF!</v>
      </c>
    </row>
    <row r="9" spans="1:3" s="53" customFormat="1" x14ac:dyDescent="0.2">
      <c r="A9" s="88">
        <v>2</v>
      </c>
      <c r="B9" s="42" t="e">
        <f>'C завтраками| Bed and breakfast'!#REF!*0.9+B27</f>
        <v>#REF!</v>
      </c>
      <c r="C9" s="42" t="e">
        <f>'C завтраками| Bed and breakfast'!#REF!*0.9+C27</f>
        <v>#REF!</v>
      </c>
    </row>
    <row r="10" spans="1:3" s="53" customFormat="1" x14ac:dyDescent="0.2">
      <c r="A10" s="42" t="s">
        <v>240</v>
      </c>
      <c r="B10" s="42"/>
      <c r="C10" s="42"/>
    </row>
    <row r="11" spans="1:3" s="53" customFormat="1" x14ac:dyDescent="0.2">
      <c r="A11" s="187">
        <v>1</v>
      </c>
      <c r="B11" s="42" t="e">
        <f>'C завтраками| Bed and breakfast'!#REF!*0.9+B26</f>
        <v>#REF!</v>
      </c>
      <c r="C11" s="42" t="e">
        <f>'C завтраками| Bed and breakfast'!#REF!*0.9+C26</f>
        <v>#REF!</v>
      </c>
    </row>
    <row r="12" spans="1:3" s="53" customFormat="1" x14ac:dyDescent="0.2">
      <c r="A12" s="187">
        <v>2</v>
      </c>
      <c r="B12" s="42" t="e">
        <f>'C завтраками| Bed and breakfast'!#REF!*0.9+B27</f>
        <v>#REF!</v>
      </c>
      <c r="C12" s="42" t="e">
        <f>'C завтраками| Bed and breakfast'!#REF!*0.9+C27</f>
        <v>#REF!</v>
      </c>
    </row>
    <row r="13" spans="1:3" s="53" customFormat="1" x14ac:dyDescent="0.2">
      <c r="A13" s="42" t="s">
        <v>84</v>
      </c>
      <c r="B13" s="42"/>
      <c r="C13" s="42"/>
    </row>
    <row r="14" spans="1:3" s="53" customFormat="1" x14ac:dyDescent="0.2">
      <c r="A14" s="88">
        <f>A8</f>
        <v>1</v>
      </c>
      <c r="B14" s="42" t="e">
        <f>'C завтраками| Bed and breakfast'!#REF!*0.9+B26</f>
        <v>#REF!</v>
      </c>
      <c r="C14" s="42" t="e">
        <f>'C завтраками| Bed and breakfast'!#REF!*0.9+C26</f>
        <v>#REF!</v>
      </c>
    </row>
    <row r="15" spans="1:3" s="53" customFormat="1" x14ac:dyDescent="0.2">
      <c r="A15" s="88">
        <f>A9</f>
        <v>2</v>
      </c>
      <c r="B15" s="42" t="e">
        <f>'C завтраками| Bed and breakfast'!#REF!*0.9+B27</f>
        <v>#REF!</v>
      </c>
      <c r="C15" s="42" t="e">
        <f>'C завтраками| Bed and breakfast'!#REF!*0.9+C27</f>
        <v>#REF!</v>
      </c>
    </row>
    <row r="16" spans="1:3" s="53" customFormat="1" x14ac:dyDescent="0.2">
      <c r="A16" s="42" t="s">
        <v>85</v>
      </c>
      <c r="B16" s="42"/>
      <c r="C16" s="42"/>
    </row>
    <row r="17" spans="1:3" s="53" customFormat="1" x14ac:dyDescent="0.2">
      <c r="A17" s="88">
        <f>A8</f>
        <v>1</v>
      </c>
      <c r="B17" s="42" t="e">
        <f>'C завтраками| Bed and breakfast'!#REF!*0.9+B26</f>
        <v>#REF!</v>
      </c>
      <c r="C17" s="42" t="e">
        <f>'C завтраками| Bed and breakfast'!#REF!*0.9+C26</f>
        <v>#REF!</v>
      </c>
    </row>
    <row r="18" spans="1:3" s="53" customFormat="1" x14ac:dyDescent="0.2">
      <c r="A18" s="88">
        <f>A9</f>
        <v>2</v>
      </c>
      <c r="B18" s="42" t="e">
        <f>'C завтраками| Bed and breakfast'!#REF!*0.9+B27</f>
        <v>#REF!</v>
      </c>
      <c r="C18" s="42" t="e">
        <f>'C завтраками| Bed and breakfast'!#REF!*0.9+C27</f>
        <v>#REF!</v>
      </c>
    </row>
    <row r="19" spans="1:3" s="53" customFormat="1" x14ac:dyDescent="0.2">
      <c r="A19" s="42" t="s">
        <v>86</v>
      </c>
      <c r="B19" s="42"/>
      <c r="C19" s="42"/>
    </row>
    <row r="20" spans="1:3" s="53" customFormat="1" x14ac:dyDescent="0.2">
      <c r="A20" s="88">
        <v>1</v>
      </c>
      <c r="B20" s="42" t="e">
        <f>'C завтраками| Bed and breakfast'!#REF!*0.9+B26</f>
        <v>#REF!</v>
      </c>
      <c r="C20" s="42" t="e">
        <f>'C завтраками| Bed and breakfast'!#REF!*0.9+C26</f>
        <v>#REF!</v>
      </c>
    </row>
    <row r="21" spans="1:3" s="53" customFormat="1" x14ac:dyDescent="0.2">
      <c r="A21" s="88">
        <v>2</v>
      </c>
      <c r="B21" s="42" t="e">
        <f>'C завтраками| Bed and breakfast'!#REF!*0.9+B27</f>
        <v>#REF!</v>
      </c>
      <c r="C21" s="42" t="e">
        <f>'C завтраками| Bed and breakfast'!#REF!*0.9+C27</f>
        <v>#REF!</v>
      </c>
    </row>
    <row r="22" spans="1:3" s="53" customFormat="1" x14ac:dyDescent="0.2">
      <c r="A22" s="42" t="s">
        <v>87</v>
      </c>
      <c r="B22" s="42"/>
      <c r="C22" s="42"/>
    </row>
    <row r="23" spans="1:3" s="53" customFormat="1" x14ac:dyDescent="0.2">
      <c r="A23" s="88" t="s">
        <v>88</v>
      </c>
      <c r="B23" s="42" t="e">
        <f>'C завтраками| Bed and breakfast'!#REF!*0.9+B26+B27</f>
        <v>#REF!</v>
      </c>
      <c r="C23" s="42" t="e">
        <f>'C завтраками| Bed and breakfast'!#REF!*0.9+C26+C27</f>
        <v>#REF!</v>
      </c>
    </row>
    <row r="24" spans="1:3" s="53" customFormat="1" x14ac:dyDescent="0.2">
      <c r="A24" s="116"/>
    </row>
    <row r="25" spans="1:3" s="53" customFormat="1" x14ac:dyDescent="0.2">
      <c r="A25" s="163" t="s">
        <v>176</v>
      </c>
    </row>
    <row r="26" spans="1:3" s="53" customFormat="1" x14ac:dyDescent="0.2">
      <c r="A26" s="162" t="s">
        <v>177</v>
      </c>
      <c r="B26" s="188">
        <v>2700</v>
      </c>
      <c r="C26" s="188">
        <v>2700</v>
      </c>
    </row>
    <row r="27" spans="1:3" s="53" customFormat="1" x14ac:dyDescent="0.2">
      <c r="A27" s="162" t="s">
        <v>178</v>
      </c>
      <c r="B27" s="188">
        <f t="shared" ref="B27" si="0">B26*2</f>
        <v>5400</v>
      </c>
      <c r="C27" s="188">
        <f t="shared" ref="C27" si="1">C26*2</f>
        <v>5400</v>
      </c>
    </row>
    <row r="28" spans="1:3" s="53" customFormat="1" x14ac:dyDescent="0.2">
      <c r="A28" s="116"/>
    </row>
    <row r="29" spans="1:3" s="53" customFormat="1" x14ac:dyDescent="0.2">
      <c r="A29" s="122" t="s">
        <v>100</v>
      </c>
    </row>
    <row r="30" spans="1:3" s="53" customFormat="1" x14ac:dyDescent="0.2">
      <c r="A30" s="98" t="s">
        <v>64</v>
      </c>
      <c r="B30" s="138" t="e">
        <f t="shared" ref="B30" si="2">B5</f>
        <v>#REF!</v>
      </c>
      <c r="C30" s="138" t="e">
        <f t="shared" ref="C30" si="3">C5</f>
        <v>#REF!</v>
      </c>
    </row>
    <row r="31" spans="1:3" s="53" customFormat="1" x14ac:dyDescent="0.2">
      <c r="A31" s="98"/>
      <c r="B31" s="138" t="e">
        <f t="shared" ref="B31" si="4">B6</f>
        <v>#REF!</v>
      </c>
      <c r="C31" s="138" t="e">
        <f t="shared" ref="C31" si="5">C6</f>
        <v>#REF!</v>
      </c>
    </row>
    <row r="32" spans="1:3" s="53" customFormat="1" x14ac:dyDescent="0.2">
      <c r="A32" s="42" t="s">
        <v>83</v>
      </c>
      <c r="B32" s="87"/>
      <c r="C32" s="87"/>
    </row>
    <row r="33" spans="1:3" s="53" customFormat="1" x14ac:dyDescent="0.2">
      <c r="A33" s="88">
        <v>1</v>
      </c>
      <c r="B33" s="42" t="e">
        <f t="shared" ref="B33" si="6">ROUNDUP(B8*0.9,)</f>
        <v>#REF!</v>
      </c>
      <c r="C33" s="42" t="e">
        <f t="shared" ref="C33" si="7">ROUNDUP(C8*0.9,)</f>
        <v>#REF!</v>
      </c>
    </row>
    <row r="34" spans="1:3" s="53" customFormat="1" x14ac:dyDescent="0.2">
      <c r="A34" s="88">
        <v>2</v>
      </c>
      <c r="B34" s="42" t="e">
        <f t="shared" ref="B34" si="8">ROUNDUP(B9*0.9,)</f>
        <v>#REF!</v>
      </c>
      <c r="C34" s="42" t="e">
        <f t="shared" ref="C34" si="9">ROUNDUP(C9*0.9,)</f>
        <v>#REF!</v>
      </c>
    </row>
    <row r="35" spans="1:3" s="53" customFormat="1" x14ac:dyDescent="0.2">
      <c r="A35" s="42" t="s">
        <v>240</v>
      </c>
      <c r="B35" s="42"/>
      <c r="C35" s="42"/>
    </row>
    <row r="36" spans="1:3" s="53" customFormat="1" x14ac:dyDescent="0.2">
      <c r="A36" s="187">
        <v>1</v>
      </c>
      <c r="B36" s="42" t="e">
        <f t="shared" ref="B36" si="10">ROUNDUP(B11*0.9,)</f>
        <v>#REF!</v>
      </c>
      <c r="C36" s="42" t="e">
        <f t="shared" ref="C36" si="11">ROUNDUP(C11*0.9,)</f>
        <v>#REF!</v>
      </c>
    </row>
    <row r="37" spans="1:3" s="53" customFormat="1" x14ac:dyDescent="0.2">
      <c r="A37" s="187">
        <v>2</v>
      </c>
      <c r="B37" s="42" t="e">
        <f t="shared" ref="B37" si="12">ROUNDUP(B12*0.9,)</f>
        <v>#REF!</v>
      </c>
      <c r="C37" s="42" t="e">
        <f t="shared" ref="C37" si="13">ROUNDUP(C12*0.9,)</f>
        <v>#REF!</v>
      </c>
    </row>
    <row r="38" spans="1:3" s="53" customFormat="1" x14ac:dyDescent="0.2">
      <c r="A38" s="42" t="s">
        <v>84</v>
      </c>
      <c r="B38" s="42"/>
      <c r="C38" s="42"/>
    </row>
    <row r="39" spans="1:3" s="53" customFormat="1" x14ac:dyDescent="0.2">
      <c r="A39" s="88">
        <f>A33</f>
        <v>1</v>
      </c>
      <c r="B39" s="42" t="e">
        <f t="shared" ref="B39" si="14">ROUNDUP(B14*0.9,)</f>
        <v>#REF!</v>
      </c>
      <c r="C39" s="42" t="e">
        <f t="shared" ref="C39" si="15">ROUNDUP(C14*0.9,)</f>
        <v>#REF!</v>
      </c>
    </row>
    <row r="40" spans="1:3" s="53" customFormat="1" x14ac:dyDescent="0.2">
      <c r="A40" s="88">
        <f>A34</f>
        <v>2</v>
      </c>
      <c r="B40" s="42" t="e">
        <f t="shared" ref="B40" si="16">ROUNDUP(B15*0.9,)</f>
        <v>#REF!</v>
      </c>
      <c r="C40" s="42" t="e">
        <f t="shared" ref="C40" si="17">ROUNDUP(C15*0.9,)</f>
        <v>#REF!</v>
      </c>
    </row>
    <row r="41" spans="1:3" s="53" customFormat="1" x14ac:dyDescent="0.2">
      <c r="A41" s="42" t="s">
        <v>85</v>
      </c>
      <c r="B41" s="42"/>
      <c r="C41" s="42"/>
    </row>
    <row r="42" spans="1:3" s="53" customFormat="1" x14ac:dyDescent="0.2">
      <c r="A42" s="88">
        <f>A33</f>
        <v>1</v>
      </c>
      <c r="B42" s="42" t="e">
        <f t="shared" ref="B42" si="18">ROUNDUP(B17*0.9,)</f>
        <v>#REF!</v>
      </c>
      <c r="C42" s="42" t="e">
        <f t="shared" ref="C42" si="19">ROUNDUP(C17*0.9,)</f>
        <v>#REF!</v>
      </c>
    </row>
    <row r="43" spans="1:3" s="53" customFormat="1" x14ac:dyDescent="0.2">
      <c r="A43" s="88">
        <f>A34</f>
        <v>2</v>
      </c>
      <c r="B43" s="42" t="e">
        <f t="shared" ref="B43" si="20">ROUNDUP(B18*0.9,)</f>
        <v>#REF!</v>
      </c>
      <c r="C43" s="42" t="e">
        <f t="shared" ref="C43" si="21">ROUNDUP(C18*0.9,)</f>
        <v>#REF!</v>
      </c>
    </row>
    <row r="44" spans="1:3" s="53" customFormat="1" x14ac:dyDescent="0.2">
      <c r="A44" s="42" t="s">
        <v>86</v>
      </c>
      <c r="B44" s="42"/>
      <c r="C44" s="42"/>
    </row>
    <row r="45" spans="1:3" s="53" customFormat="1" x14ac:dyDescent="0.2">
      <c r="A45" s="88">
        <v>1</v>
      </c>
      <c r="B45" s="42" t="e">
        <f t="shared" ref="B45" si="22">ROUNDUP(B20*0.9,)</f>
        <v>#REF!</v>
      </c>
      <c r="C45" s="42" t="e">
        <f t="shared" ref="C45" si="23">ROUNDUP(C20*0.9,)</f>
        <v>#REF!</v>
      </c>
    </row>
    <row r="46" spans="1:3" s="53" customFormat="1" x14ac:dyDescent="0.2">
      <c r="A46" s="88">
        <v>2</v>
      </c>
      <c r="B46" s="42" t="e">
        <f t="shared" ref="B46" si="24">ROUNDUP(B21*0.9,)</f>
        <v>#REF!</v>
      </c>
      <c r="C46" s="42" t="e">
        <f t="shared" ref="C46" si="25">ROUNDUP(C21*0.9,)</f>
        <v>#REF!</v>
      </c>
    </row>
    <row r="47" spans="1:3" s="53" customFormat="1" x14ac:dyDescent="0.2">
      <c r="A47" s="42" t="s">
        <v>87</v>
      </c>
      <c r="B47" s="42"/>
      <c r="C47" s="42"/>
    </row>
    <row r="48" spans="1:3" s="53" customFormat="1" x14ac:dyDescent="0.2">
      <c r="A48" s="88" t="s">
        <v>88</v>
      </c>
      <c r="B48" s="42" t="e">
        <f t="shared" ref="B48" si="26">ROUNDUP(B23*0.9,)</f>
        <v>#REF!</v>
      </c>
      <c r="C48" s="42" t="e">
        <f t="shared" ref="C48" si="27">ROUNDUP(C23*0.9,)</f>
        <v>#REF!</v>
      </c>
    </row>
    <row r="49" spans="1:1" s="53" customFormat="1" ht="12.75" thickBot="1" x14ac:dyDescent="0.25">
      <c r="A49" s="116"/>
    </row>
    <row r="50" spans="1:1" s="50" customFormat="1" ht="12.75" hidden="1" thickBot="1" x14ac:dyDescent="0.25">
      <c r="A50" s="169" t="s">
        <v>187</v>
      </c>
    </row>
    <row r="51" spans="1:1" s="50" customFormat="1" ht="13.5" hidden="1" thickBot="1" x14ac:dyDescent="0.25">
      <c r="A51" s="167" t="s">
        <v>186</v>
      </c>
    </row>
    <row r="52" spans="1:1" ht="10.7" hidden="1" customHeight="1" x14ac:dyDescent="0.2"/>
    <row r="53" spans="1:1" ht="24.75" hidden="1" thickBot="1" x14ac:dyDescent="0.25">
      <c r="A53" s="170" t="s">
        <v>188</v>
      </c>
    </row>
    <row r="54" spans="1:1" ht="28.15" hidden="1" customHeight="1" x14ac:dyDescent="0.2">
      <c r="A54" s="168" t="s">
        <v>189</v>
      </c>
    </row>
    <row r="55" spans="1:1" ht="13.35" hidden="1" customHeight="1" x14ac:dyDescent="0.2">
      <c r="A55" s="170" t="s">
        <v>190</v>
      </c>
    </row>
    <row r="56" spans="1:1" ht="13.35" hidden="1" customHeight="1" thickBot="1" x14ac:dyDescent="0.25">
      <c r="A56" s="174" t="s">
        <v>202</v>
      </c>
    </row>
    <row r="57" spans="1:1" ht="12.75" thickBot="1" x14ac:dyDescent="0.25">
      <c r="A57" s="104" t="s">
        <v>66</v>
      </c>
    </row>
    <row r="58" spans="1:1" ht="12.6" customHeight="1" x14ac:dyDescent="0.2">
      <c r="A58" s="63" t="s">
        <v>78</v>
      </c>
    </row>
    <row r="59" spans="1:1" ht="13.35" customHeight="1" x14ac:dyDescent="0.2">
      <c r="A59" s="43" t="s">
        <v>67</v>
      </c>
    </row>
    <row r="60" spans="1:1" ht="11.45" customHeight="1" x14ac:dyDescent="0.2">
      <c r="A60" s="43" t="s">
        <v>89</v>
      </c>
    </row>
    <row r="61" spans="1:1" x14ac:dyDescent="0.2">
      <c r="A61" s="43" t="s">
        <v>68</v>
      </c>
    </row>
    <row r="62" spans="1:1" ht="24" x14ac:dyDescent="0.2">
      <c r="A62" s="46" t="s">
        <v>69</v>
      </c>
    </row>
    <row r="63" spans="1:1" x14ac:dyDescent="0.2">
      <c r="A63" s="165" t="s">
        <v>164</v>
      </c>
    </row>
    <row r="64" spans="1:1" x14ac:dyDescent="0.2">
      <c r="A64" s="123" t="s">
        <v>111</v>
      </c>
    </row>
    <row r="65" spans="1:1" ht="100.15" customHeight="1" x14ac:dyDescent="0.2">
      <c r="A65" s="124" t="s">
        <v>249</v>
      </c>
    </row>
    <row r="66" spans="1:1" ht="12.75" thickBot="1" x14ac:dyDescent="0.25">
      <c r="A66" s="125"/>
    </row>
    <row r="67" spans="1:1" ht="12.75" thickBot="1" x14ac:dyDescent="0.25">
      <c r="A67" s="189" t="s">
        <v>71</v>
      </c>
    </row>
    <row r="68" spans="1:1" x14ac:dyDescent="0.2">
      <c r="A68" s="195" t="s">
        <v>248</v>
      </c>
    </row>
    <row r="69" spans="1:1" ht="24.75" thickBot="1" x14ac:dyDescent="0.25">
      <c r="A69" s="194" t="s">
        <v>247</v>
      </c>
    </row>
    <row r="70" spans="1:1" ht="12" customHeight="1" thickBot="1" x14ac:dyDescent="0.25">
      <c r="A70" s="41"/>
    </row>
    <row r="71" spans="1:1" ht="12" customHeight="1" x14ac:dyDescent="0.2">
      <c r="A71" s="212" t="s">
        <v>242</v>
      </c>
    </row>
    <row r="72" spans="1:1" ht="82.15" customHeight="1" thickBot="1" x14ac:dyDescent="0.25">
      <c r="A72" s="213"/>
    </row>
    <row r="73" spans="1:1" ht="12.75" thickBot="1" x14ac:dyDescent="0.25">
      <c r="A73" s="164"/>
    </row>
    <row r="74" spans="1:1" ht="24.75" thickBot="1" x14ac:dyDescent="0.25">
      <c r="A74" s="190" t="s">
        <v>112</v>
      </c>
    </row>
    <row r="75" spans="1:1" ht="24" x14ac:dyDescent="0.2">
      <c r="A75" s="192" t="s">
        <v>243</v>
      </c>
    </row>
    <row r="76" spans="1:1" ht="24.75" thickBot="1" x14ac:dyDescent="0.25">
      <c r="A76" s="193" t="s">
        <v>244</v>
      </c>
    </row>
    <row r="77" spans="1:1" ht="24.75" thickBot="1" x14ac:dyDescent="0.25">
      <c r="A77" s="193" t="s">
        <v>245</v>
      </c>
    </row>
    <row r="78" spans="1:1" ht="24.75" thickBot="1" x14ac:dyDescent="0.25">
      <c r="A78" s="193" t="s">
        <v>246</v>
      </c>
    </row>
    <row r="79" spans="1:1" ht="12.75" thickBot="1" x14ac:dyDescent="0.25">
      <c r="A79" s="191"/>
    </row>
    <row r="80" spans="1:1" ht="12.75" thickBot="1" x14ac:dyDescent="0.25">
      <c r="A80" s="127" t="s">
        <v>70</v>
      </c>
    </row>
    <row r="81" spans="1:1" ht="60" x14ac:dyDescent="0.2">
      <c r="A81" s="112" t="s">
        <v>241</v>
      </c>
    </row>
  </sheetData>
  <mergeCells count="2">
    <mergeCell ref="A1:A2"/>
    <mergeCell ref="A71:A72"/>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B1" sqref="B1:B1048576"/>
    </sheetView>
  </sheetViews>
  <sheetFormatPr defaultColWidth="9" defaultRowHeight="12" x14ac:dyDescent="0.2"/>
  <cols>
    <col min="1" max="1" width="71.5703125" style="48" customWidth="1"/>
    <col min="2" max="16384" width="9" style="48"/>
  </cols>
  <sheetData>
    <row r="1" spans="1:3" s="51" customFormat="1" ht="12" customHeight="1" x14ac:dyDescent="0.2">
      <c r="A1" s="211" t="s">
        <v>82</v>
      </c>
    </row>
    <row r="2" spans="1:3" s="51" customFormat="1" x14ac:dyDescent="0.2">
      <c r="A2" s="211"/>
    </row>
    <row r="3" spans="1:3" s="51" customFormat="1" x14ac:dyDescent="0.2">
      <c r="A3" s="166" t="s">
        <v>116</v>
      </c>
    </row>
    <row r="4" spans="1:3" s="51" customFormat="1" x14ac:dyDescent="0.2">
      <c r="A4" s="130" t="s">
        <v>65</v>
      </c>
    </row>
    <row r="5" spans="1:3" s="52" customFormat="1" ht="32.1" customHeight="1" x14ac:dyDescent="0.2">
      <c r="A5" s="98" t="s">
        <v>64</v>
      </c>
      <c r="B5" s="138" t="e">
        <f>'C завтраками| Bed and breakfast'!#REF!</f>
        <v>#REF!</v>
      </c>
      <c r="C5" s="138" t="e">
        <f>'C завтраками| Bed and breakfast'!#REF!</f>
        <v>#REF!</v>
      </c>
    </row>
    <row r="6" spans="1:3" s="53" customFormat="1" ht="21.95" customHeight="1" x14ac:dyDescent="0.2">
      <c r="A6" s="98"/>
      <c r="B6" s="138" t="e">
        <f>'C завтраками| Bed and breakfast'!#REF!</f>
        <v>#REF!</v>
      </c>
      <c r="C6" s="138" t="e">
        <f>'C завтраками| Bed and breakfast'!#REF!</f>
        <v>#REF!</v>
      </c>
    </row>
    <row r="7" spans="1:3" s="53" customFormat="1" x14ac:dyDescent="0.2">
      <c r="A7" s="42" t="s">
        <v>83</v>
      </c>
      <c r="B7" s="87"/>
      <c r="C7" s="87"/>
    </row>
    <row r="8" spans="1:3" s="53" customFormat="1" x14ac:dyDescent="0.2">
      <c r="A8" s="88">
        <v>1</v>
      </c>
      <c r="B8" s="42" t="e">
        <f>'C завтраками| Bed and breakfast'!#REF!*0.9+B26</f>
        <v>#REF!</v>
      </c>
      <c r="C8" s="42" t="e">
        <f>'C завтраками| Bed and breakfast'!#REF!*0.9+C26</f>
        <v>#REF!</v>
      </c>
    </row>
    <row r="9" spans="1:3" s="53" customFormat="1" x14ac:dyDescent="0.2">
      <c r="A9" s="88">
        <v>2</v>
      </c>
      <c r="B9" s="42" t="e">
        <f>'C завтраками| Bed and breakfast'!#REF!*0.9+B27</f>
        <v>#REF!</v>
      </c>
      <c r="C9" s="42" t="e">
        <f>'C завтраками| Bed and breakfast'!#REF!*0.9+C27</f>
        <v>#REF!</v>
      </c>
    </row>
    <row r="10" spans="1:3" s="53" customFormat="1" x14ac:dyDescent="0.2">
      <c r="A10" s="42" t="s">
        <v>240</v>
      </c>
      <c r="B10" s="42"/>
      <c r="C10" s="42"/>
    </row>
    <row r="11" spans="1:3" s="53" customFormat="1" x14ac:dyDescent="0.2">
      <c r="A11" s="187">
        <v>1</v>
      </c>
      <c r="B11" s="42" t="e">
        <f>'C завтраками| Bed and breakfast'!#REF!*0.9+B26</f>
        <v>#REF!</v>
      </c>
      <c r="C11" s="42" t="e">
        <f>'C завтраками| Bed and breakfast'!#REF!*0.9+C26</f>
        <v>#REF!</v>
      </c>
    </row>
    <row r="12" spans="1:3" s="53" customFormat="1" x14ac:dyDescent="0.2">
      <c r="A12" s="187">
        <v>2</v>
      </c>
      <c r="B12" s="42" t="e">
        <f>'C завтраками| Bed and breakfast'!#REF!*0.9+B27</f>
        <v>#REF!</v>
      </c>
      <c r="C12" s="42" t="e">
        <f>'C завтраками| Bed and breakfast'!#REF!*0.9+C27</f>
        <v>#REF!</v>
      </c>
    </row>
    <row r="13" spans="1:3" s="53" customFormat="1" x14ac:dyDescent="0.2">
      <c r="A13" s="42" t="s">
        <v>84</v>
      </c>
      <c r="B13" s="42"/>
      <c r="C13" s="42"/>
    </row>
    <row r="14" spans="1:3" s="53" customFormat="1" x14ac:dyDescent="0.2">
      <c r="A14" s="88">
        <f>A8</f>
        <v>1</v>
      </c>
      <c r="B14" s="42" t="e">
        <f>'C завтраками| Bed and breakfast'!#REF!*0.9+B26</f>
        <v>#REF!</v>
      </c>
      <c r="C14" s="42" t="e">
        <f>'C завтраками| Bed and breakfast'!#REF!*0.9+C26</f>
        <v>#REF!</v>
      </c>
    </row>
    <row r="15" spans="1:3" s="53" customFormat="1" x14ac:dyDescent="0.2">
      <c r="A15" s="88">
        <f>A9</f>
        <v>2</v>
      </c>
      <c r="B15" s="42" t="e">
        <f>'C завтраками| Bed and breakfast'!#REF!*0.9+B27</f>
        <v>#REF!</v>
      </c>
      <c r="C15" s="42" t="e">
        <f>'C завтраками| Bed and breakfast'!#REF!*0.9+C27</f>
        <v>#REF!</v>
      </c>
    </row>
    <row r="16" spans="1:3" s="53" customFormat="1" x14ac:dyDescent="0.2">
      <c r="A16" s="42" t="s">
        <v>85</v>
      </c>
      <c r="B16" s="42"/>
      <c r="C16" s="42"/>
    </row>
    <row r="17" spans="1:3" s="53" customFormat="1" x14ac:dyDescent="0.2">
      <c r="A17" s="88">
        <f>A8</f>
        <v>1</v>
      </c>
      <c r="B17" s="42" t="e">
        <f>'C завтраками| Bed and breakfast'!#REF!*0.9+B26</f>
        <v>#REF!</v>
      </c>
      <c r="C17" s="42" t="e">
        <f>'C завтраками| Bed and breakfast'!#REF!*0.9+C26</f>
        <v>#REF!</v>
      </c>
    </row>
    <row r="18" spans="1:3" s="53" customFormat="1" x14ac:dyDescent="0.2">
      <c r="A18" s="88">
        <f>A9</f>
        <v>2</v>
      </c>
      <c r="B18" s="42" t="e">
        <f>'C завтраками| Bed and breakfast'!#REF!*0.9+B27</f>
        <v>#REF!</v>
      </c>
      <c r="C18" s="42" t="e">
        <f>'C завтраками| Bed and breakfast'!#REF!*0.9+C27</f>
        <v>#REF!</v>
      </c>
    </row>
    <row r="19" spans="1:3" s="53" customFormat="1" x14ac:dyDescent="0.2">
      <c r="A19" s="42" t="s">
        <v>86</v>
      </c>
      <c r="B19" s="42"/>
      <c r="C19" s="42"/>
    </row>
    <row r="20" spans="1:3" s="53" customFormat="1" x14ac:dyDescent="0.2">
      <c r="A20" s="88">
        <v>1</v>
      </c>
      <c r="B20" s="42" t="e">
        <f>'C завтраками| Bed and breakfast'!#REF!*0.9+B26</f>
        <v>#REF!</v>
      </c>
      <c r="C20" s="42" t="e">
        <f>'C завтраками| Bed and breakfast'!#REF!*0.9+C26</f>
        <v>#REF!</v>
      </c>
    </row>
    <row r="21" spans="1:3" s="53" customFormat="1" x14ac:dyDescent="0.2">
      <c r="A21" s="88">
        <v>2</v>
      </c>
      <c r="B21" s="42" t="e">
        <f>'C завтраками| Bed and breakfast'!#REF!*0.9+B27</f>
        <v>#REF!</v>
      </c>
      <c r="C21" s="42" t="e">
        <f>'C завтраками| Bed and breakfast'!#REF!*0.9+C27</f>
        <v>#REF!</v>
      </c>
    </row>
    <row r="22" spans="1:3" s="53" customFormat="1" x14ac:dyDescent="0.2">
      <c r="A22" s="42" t="s">
        <v>87</v>
      </c>
      <c r="B22" s="42"/>
      <c r="C22" s="42"/>
    </row>
    <row r="23" spans="1:3" s="53" customFormat="1" x14ac:dyDescent="0.2">
      <c r="A23" s="88" t="s">
        <v>88</v>
      </c>
      <c r="B23" s="42" t="e">
        <f>'C завтраками| Bed and breakfast'!#REF!*0.9+B26+B27</f>
        <v>#REF!</v>
      </c>
      <c r="C23" s="42" t="e">
        <f>'C завтраками| Bed and breakfast'!#REF!*0.9+C26+C27</f>
        <v>#REF!</v>
      </c>
    </row>
    <row r="24" spans="1:3" s="53" customFormat="1" x14ac:dyDescent="0.2">
      <c r="A24" s="116"/>
    </row>
    <row r="25" spans="1:3" s="53" customFormat="1" x14ac:dyDescent="0.2">
      <c r="A25" s="163" t="s">
        <v>176</v>
      </c>
    </row>
    <row r="26" spans="1:3" s="53" customFormat="1" x14ac:dyDescent="0.2">
      <c r="A26" s="162" t="s">
        <v>177</v>
      </c>
      <c r="B26" s="188">
        <v>2700</v>
      </c>
      <c r="C26" s="188">
        <v>2700</v>
      </c>
    </row>
    <row r="27" spans="1:3" s="53" customFormat="1" x14ac:dyDescent="0.2">
      <c r="A27" s="162" t="s">
        <v>178</v>
      </c>
      <c r="B27" s="188">
        <f t="shared" ref="B27" si="0">B26*2</f>
        <v>5400</v>
      </c>
      <c r="C27" s="188">
        <f t="shared" ref="C27" si="1">C26*2</f>
        <v>5400</v>
      </c>
    </row>
    <row r="28" spans="1:3" s="53" customFormat="1" x14ac:dyDescent="0.2">
      <c r="A28" s="116"/>
    </row>
    <row r="29" spans="1:3" s="53" customFormat="1" x14ac:dyDescent="0.2">
      <c r="A29" s="122" t="s">
        <v>100</v>
      </c>
    </row>
    <row r="30" spans="1:3" s="53" customFormat="1" x14ac:dyDescent="0.2">
      <c r="A30" s="98" t="s">
        <v>64</v>
      </c>
      <c r="B30" s="138" t="e">
        <f t="shared" ref="B30" si="2">B5</f>
        <v>#REF!</v>
      </c>
      <c r="C30" s="138" t="e">
        <f t="shared" ref="C30" si="3">C5</f>
        <v>#REF!</v>
      </c>
    </row>
    <row r="31" spans="1:3" s="53" customFormat="1" x14ac:dyDescent="0.2">
      <c r="A31" s="98"/>
      <c r="B31" s="138" t="e">
        <f t="shared" ref="B31" si="4">B6</f>
        <v>#REF!</v>
      </c>
      <c r="C31" s="138" t="e">
        <f t="shared" ref="C31" si="5">C6</f>
        <v>#REF!</v>
      </c>
    </row>
    <row r="32" spans="1:3" s="53" customFormat="1" x14ac:dyDescent="0.2">
      <c r="A32" s="42" t="s">
        <v>83</v>
      </c>
      <c r="B32" s="87"/>
      <c r="C32" s="87"/>
    </row>
    <row r="33" spans="1:3" s="53" customFormat="1" x14ac:dyDescent="0.2">
      <c r="A33" s="88">
        <v>1</v>
      </c>
      <c r="B33" s="42" t="e">
        <f t="shared" ref="B33" si="6">ROUNDUP(B8*0.87,)</f>
        <v>#REF!</v>
      </c>
      <c r="C33" s="42" t="e">
        <f t="shared" ref="C33" si="7">ROUNDUP(C8*0.87,)</f>
        <v>#REF!</v>
      </c>
    </row>
    <row r="34" spans="1:3" s="53" customFormat="1" x14ac:dyDescent="0.2">
      <c r="A34" s="88">
        <v>2</v>
      </c>
      <c r="B34" s="42" t="e">
        <f t="shared" ref="B34" si="8">ROUNDUP(B9*0.87,)</f>
        <v>#REF!</v>
      </c>
      <c r="C34" s="42" t="e">
        <f t="shared" ref="C34" si="9">ROUNDUP(C9*0.87,)</f>
        <v>#REF!</v>
      </c>
    </row>
    <row r="35" spans="1:3" s="53" customFormat="1" x14ac:dyDescent="0.2">
      <c r="A35" s="42" t="s">
        <v>240</v>
      </c>
      <c r="B35" s="42"/>
      <c r="C35" s="42"/>
    </row>
    <row r="36" spans="1:3" s="53" customFormat="1" x14ac:dyDescent="0.2">
      <c r="A36" s="187">
        <v>1</v>
      </c>
      <c r="B36" s="42" t="e">
        <f t="shared" ref="B36" si="10">ROUNDUP(B11*0.87,)</f>
        <v>#REF!</v>
      </c>
      <c r="C36" s="42" t="e">
        <f t="shared" ref="C36" si="11">ROUNDUP(C11*0.87,)</f>
        <v>#REF!</v>
      </c>
    </row>
    <row r="37" spans="1:3" s="53" customFormat="1" x14ac:dyDescent="0.2">
      <c r="A37" s="187">
        <v>2</v>
      </c>
      <c r="B37" s="42" t="e">
        <f t="shared" ref="B37" si="12">ROUNDUP(B12*0.87,)</f>
        <v>#REF!</v>
      </c>
      <c r="C37" s="42" t="e">
        <f t="shared" ref="C37" si="13">ROUNDUP(C12*0.87,)</f>
        <v>#REF!</v>
      </c>
    </row>
    <row r="38" spans="1:3" s="53" customFormat="1" x14ac:dyDescent="0.2">
      <c r="A38" s="42" t="s">
        <v>84</v>
      </c>
      <c r="B38" s="42"/>
      <c r="C38" s="42"/>
    </row>
    <row r="39" spans="1:3" s="53" customFormat="1" x14ac:dyDescent="0.2">
      <c r="A39" s="88">
        <f>A33</f>
        <v>1</v>
      </c>
      <c r="B39" s="42" t="e">
        <f t="shared" ref="B39" si="14">ROUNDUP(B14*0.87,)</f>
        <v>#REF!</v>
      </c>
      <c r="C39" s="42" t="e">
        <f t="shared" ref="C39" si="15">ROUNDUP(C14*0.87,)</f>
        <v>#REF!</v>
      </c>
    </row>
    <row r="40" spans="1:3" s="53" customFormat="1" x14ac:dyDescent="0.2">
      <c r="A40" s="88">
        <f>A34</f>
        <v>2</v>
      </c>
      <c r="B40" s="42" t="e">
        <f t="shared" ref="B40" si="16">ROUNDUP(B15*0.87,)</f>
        <v>#REF!</v>
      </c>
      <c r="C40" s="42" t="e">
        <f t="shared" ref="C40" si="17">ROUNDUP(C15*0.87,)</f>
        <v>#REF!</v>
      </c>
    </row>
    <row r="41" spans="1:3" s="53" customFormat="1" x14ac:dyDescent="0.2">
      <c r="A41" s="42" t="s">
        <v>85</v>
      </c>
      <c r="B41" s="42"/>
      <c r="C41" s="42"/>
    </row>
    <row r="42" spans="1:3" s="53" customFormat="1" x14ac:dyDescent="0.2">
      <c r="A42" s="88">
        <f>A33</f>
        <v>1</v>
      </c>
      <c r="B42" s="42" t="e">
        <f t="shared" ref="B42" si="18">ROUNDUP(B17*0.87,)</f>
        <v>#REF!</v>
      </c>
      <c r="C42" s="42" t="e">
        <f t="shared" ref="C42" si="19">ROUNDUP(C17*0.87,)</f>
        <v>#REF!</v>
      </c>
    </row>
    <row r="43" spans="1:3" s="53" customFormat="1" x14ac:dyDescent="0.2">
      <c r="A43" s="88">
        <f>A34</f>
        <v>2</v>
      </c>
      <c r="B43" s="42" t="e">
        <f t="shared" ref="B43" si="20">ROUNDUP(B18*0.87,)</f>
        <v>#REF!</v>
      </c>
      <c r="C43" s="42" t="e">
        <f t="shared" ref="C43" si="21">ROUNDUP(C18*0.87,)</f>
        <v>#REF!</v>
      </c>
    </row>
    <row r="44" spans="1:3" s="53" customFormat="1" x14ac:dyDescent="0.2">
      <c r="A44" s="42" t="s">
        <v>86</v>
      </c>
      <c r="B44" s="42"/>
      <c r="C44" s="42"/>
    </row>
    <row r="45" spans="1:3" s="53" customFormat="1" x14ac:dyDescent="0.2">
      <c r="A45" s="88">
        <v>1</v>
      </c>
      <c r="B45" s="42" t="e">
        <f t="shared" ref="B45" si="22">ROUNDUP(B20*0.87,)</f>
        <v>#REF!</v>
      </c>
      <c r="C45" s="42" t="e">
        <f t="shared" ref="C45" si="23">ROUNDUP(C20*0.87,)</f>
        <v>#REF!</v>
      </c>
    </row>
    <row r="46" spans="1:3" s="53" customFormat="1" x14ac:dyDescent="0.2">
      <c r="A46" s="88">
        <v>2</v>
      </c>
      <c r="B46" s="42" t="e">
        <f t="shared" ref="B46" si="24">ROUNDUP(B21*0.87,)</f>
        <v>#REF!</v>
      </c>
      <c r="C46" s="42" t="e">
        <f t="shared" ref="C46" si="25">ROUNDUP(C21*0.87,)</f>
        <v>#REF!</v>
      </c>
    </row>
    <row r="47" spans="1:3" s="53" customFormat="1" x14ac:dyDescent="0.2">
      <c r="A47" s="42" t="s">
        <v>87</v>
      </c>
      <c r="B47" s="42"/>
      <c r="C47" s="42"/>
    </row>
    <row r="48" spans="1:3" s="53" customFormat="1" x14ac:dyDescent="0.2">
      <c r="A48" s="88" t="s">
        <v>88</v>
      </c>
      <c r="B48" s="42" t="e">
        <f t="shared" ref="B48" si="26">ROUNDUP(B23*0.87,)</f>
        <v>#REF!</v>
      </c>
      <c r="C48" s="42" t="e">
        <f t="shared" ref="C48" si="27">ROUNDUP(C23*0.87,)</f>
        <v>#REF!</v>
      </c>
    </row>
    <row r="49" spans="1:1" s="53" customFormat="1" ht="12.75" thickBot="1" x14ac:dyDescent="0.25">
      <c r="A49" s="116"/>
    </row>
    <row r="50" spans="1:1" s="50" customFormat="1" ht="12.75" hidden="1" thickBot="1" x14ac:dyDescent="0.25">
      <c r="A50" s="169" t="s">
        <v>187</v>
      </c>
    </row>
    <row r="51" spans="1:1" s="50" customFormat="1" ht="26.25" hidden="1" thickBot="1" x14ac:dyDescent="0.25">
      <c r="A51" s="167" t="s">
        <v>186</v>
      </c>
    </row>
    <row r="52" spans="1:1" ht="10.7" hidden="1" customHeight="1" x14ac:dyDescent="0.2"/>
    <row r="53" spans="1:1" ht="24.75" hidden="1" thickBot="1" x14ac:dyDescent="0.25">
      <c r="A53" s="170" t="s">
        <v>188</v>
      </c>
    </row>
    <row r="54" spans="1:1" ht="28.15" hidden="1" customHeight="1" x14ac:dyDescent="0.2">
      <c r="A54" s="168" t="s">
        <v>189</v>
      </c>
    </row>
    <row r="55" spans="1:1" ht="13.35" hidden="1" customHeight="1" x14ac:dyDescent="0.2">
      <c r="A55" s="170" t="s">
        <v>190</v>
      </c>
    </row>
    <row r="56" spans="1:1" ht="13.35" hidden="1" customHeight="1" thickBot="1" x14ac:dyDescent="0.25">
      <c r="A56" s="174" t="s">
        <v>202</v>
      </c>
    </row>
    <row r="57" spans="1:1" ht="12.75" thickBot="1" x14ac:dyDescent="0.25">
      <c r="A57" s="104" t="s">
        <v>66</v>
      </c>
    </row>
    <row r="58" spans="1:1" ht="12.6" customHeight="1" x14ac:dyDescent="0.2">
      <c r="A58" s="63" t="s">
        <v>78</v>
      </c>
    </row>
    <row r="59" spans="1:1" ht="13.35" customHeight="1" x14ac:dyDescent="0.2">
      <c r="A59" s="43" t="s">
        <v>67</v>
      </c>
    </row>
    <row r="60" spans="1:1" ht="11.45" customHeight="1" x14ac:dyDescent="0.2">
      <c r="A60" s="43" t="s">
        <v>89</v>
      </c>
    </row>
    <row r="61" spans="1:1" x14ac:dyDescent="0.2">
      <c r="A61" s="43" t="s">
        <v>68</v>
      </c>
    </row>
    <row r="62" spans="1:1" ht="24" x14ac:dyDescent="0.2">
      <c r="A62" s="46" t="s">
        <v>69</v>
      </c>
    </row>
    <row r="63" spans="1:1" x14ac:dyDescent="0.2">
      <c r="A63" s="165" t="s">
        <v>164</v>
      </c>
    </row>
    <row r="64" spans="1:1" x14ac:dyDescent="0.2">
      <c r="A64" s="123" t="s">
        <v>111</v>
      </c>
    </row>
    <row r="65" spans="1:1" ht="91.15" customHeight="1" x14ac:dyDescent="0.2">
      <c r="A65" s="124" t="s">
        <v>249</v>
      </c>
    </row>
    <row r="66" spans="1:1" ht="12.75" thickBot="1" x14ac:dyDescent="0.25">
      <c r="A66" s="125"/>
    </row>
    <row r="67" spans="1:1" ht="12.75" thickBot="1" x14ac:dyDescent="0.25">
      <c r="A67" s="189" t="s">
        <v>71</v>
      </c>
    </row>
    <row r="68" spans="1:1" x14ac:dyDescent="0.2">
      <c r="A68" s="195" t="s">
        <v>248</v>
      </c>
    </row>
    <row r="69" spans="1:1" ht="24.75" thickBot="1" x14ac:dyDescent="0.25">
      <c r="A69" s="194" t="s">
        <v>247</v>
      </c>
    </row>
    <row r="70" spans="1:1" ht="12" customHeight="1" thickBot="1" x14ac:dyDescent="0.25">
      <c r="A70" s="41"/>
    </row>
    <row r="71" spans="1:1" ht="12" customHeight="1" x14ac:dyDescent="0.2">
      <c r="A71" s="212" t="s">
        <v>242</v>
      </c>
    </row>
    <row r="72" spans="1:1" ht="82.15" customHeight="1" thickBot="1" x14ac:dyDescent="0.25">
      <c r="A72" s="213"/>
    </row>
    <row r="73" spans="1:1" ht="12.75" thickBot="1" x14ac:dyDescent="0.25">
      <c r="A73" s="164"/>
    </row>
    <row r="74" spans="1:1" ht="24.75" thickBot="1" x14ac:dyDescent="0.25">
      <c r="A74" s="190" t="s">
        <v>112</v>
      </c>
    </row>
    <row r="75" spans="1:1" ht="24" x14ac:dyDescent="0.2">
      <c r="A75" s="192" t="s">
        <v>243</v>
      </c>
    </row>
    <row r="76" spans="1:1" ht="24.75" thickBot="1" x14ac:dyDescent="0.25">
      <c r="A76" s="193" t="s">
        <v>244</v>
      </c>
    </row>
    <row r="77" spans="1:1" ht="24.75" thickBot="1" x14ac:dyDescent="0.25">
      <c r="A77" s="193" t="s">
        <v>245</v>
      </c>
    </row>
    <row r="78" spans="1:1" ht="24.75" thickBot="1" x14ac:dyDescent="0.25">
      <c r="A78" s="193" t="s">
        <v>246</v>
      </c>
    </row>
    <row r="79" spans="1:1" ht="12.75" thickBot="1" x14ac:dyDescent="0.25">
      <c r="A79" s="191"/>
    </row>
    <row r="80" spans="1:1" ht="12.75" thickBot="1" x14ac:dyDescent="0.25">
      <c r="A80" s="127" t="s">
        <v>70</v>
      </c>
    </row>
    <row r="81" spans="1:1" ht="60" x14ac:dyDescent="0.2">
      <c r="A81" s="112" t="s">
        <v>241</v>
      </c>
    </row>
  </sheetData>
  <mergeCells count="2">
    <mergeCell ref="A1:A2"/>
    <mergeCell ref="A71:A72"/>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56"/>
  <sheetViews>
    <sheetView workbookViewId="0">
      <selection activeCell="B1" sqref="B1:B1048576"/>
    </sheetView>
  </sheetViews>
  <sheetFormatPr defaultColWidth="9" defaultRowHeight="12" x14ac:dyDescent="0.2"/>
  <cols>
    <col min="1" max="1" width="72.42578125" style="48" customWidth="1"/>
    <col min="2" max="16384" width="9" style="48"/>
  </cols>
  <sheetData>
    <row r="1" spans="1:3" s="51" customFormat="1" ht="12" customHeight="1" x14ac:dyDescent="0.2">
      <c r="A1" s="211" t="s">
        <v>82</v>
      </c>
    </row>
    <row r="2" spans="1:3" s="51" customFormat="1" x14ac:dyDescent="0.2">
      <c r="A2" s="211"/>
    </row>
    <row r="3" spans="1:3" s="51" customFormat="1" x14ac:dyDescent="0.2">
      <c r="A3" s="166" t="s">
        <v>116</v>
      </c>
    </row>
    <row r="4" spans="1:3" s="53" customFormat="1" x14ac:dyDescent="0.2">
      <c r="A4" s="122" t="s">
        <v>100</v>
      </c>
    </row>
    <row r="5" spans="1:3" s="53" customFormat="1" x14ac:dyDescent="0.2">
      <c r="A5" s="98" t="s">
        <v>64</v>
      </c>
      <c r="B5" s="138" t="e">
        <f>'Отдыхай катай| FIT18'!B5</f>
        <v>#REF!</v>
      </c>
      <c r="C5" s="138" t="e">
        <f>'Отдыхай катай| FIT18'!C5</f>
        <v>#REF!</v>
      </c>
    </row>
    <row r="6" spans="1:3" s="53" customFormat="1" x14ac:dyDescent="0.2">
      <c r="A6" s="98"/>
      <c r="B6" s="138" t="e">
        <f>'Отдыхай катай| FIT18'!B6</f>
        <v>#REF!</v>
      </c>
      <c r="C6" s="138" t="e">
        <f>'Отдыхай катай| FIT18'!C6</f>
        <v>#REF!</v>
      </c>
    </row>
    <row r="7" spans="1:3" s="53" customFormat="1" x14ac:dyDescent="0.2">
      <c r="A7" s="42" t="s">
        <v>83</v>
      </c>
      <c r="B7" s="87"/>
      <c r="C7" s="87"/>
    </row>
    <row r="8" spans="1:3" s="53" customFormat="1" x14ac:dyDescent="0.2">
      <c r="A8" s="88">
        <v>1</v>
      </c>
      <c r="B8" s="197" t="e">
        <f>(('C завтраками| Bed and breakfast'!#REF!*0.9)*0.87)+25</f>
        <v>#REF!</v>
      </c>
      <c r="C8" s="197" t="e">
        <f>(('C завтраками| Bed and breakfast'!#REF!*0.9)*0.87)+25</f>
        <v>#REF!</v>
      </c>
    </row>
    <row r="9" spans="1:3" s="53" customFormat="1" x14ac:dyDescent="0.2">
      <c r="A9" s="88">
        <v>2</v>
      </c>
      <c r="B9" s="197" t="e">
        <f>(('C завтраками| Bed and breakfast'!#REF!*0.9)*0.87)+25</f>
        <v>#REF!</v>
      </c>
      <c r="C9" s="197" t="e">
        <f>(('C завтраками| Bed and breakfast'!#REF!*0.9)*0.87)+25</f>
        <v>#REF!</v>
      </c>
    </row>
    <row r="10" spans="1:3" s="53" customFormat="1" x14ac:dyDescent="0.2">
      <c r="A10" s="42" t="s">
        <v>240</v>
      </c>
      <c r="B10" s="197"/>
      <c r="C10" s="197"/>
    </row>
    <row r="11" spans="1:3" s="53" customFormat="1" x14ac:dyDescent="0.2">
      <c r="A11" s="187">
        <v>1</v>
      </c>
      <c r="B11" s="197" t="e">
        <f>(('C завтраками| Bed and breakfast'!#REF!*0.9)*0.87)+25</f>
        <v>#REF!</v>
      </c>
      <c r="C11" s="197" t="e">
        <f>(('C завтраками| Bed and breakfast'!#REF!*0.9)*0.87)+25</f>
        <v>#REF!</v>
      </c>
    </row>
    <row r="12" spans="1:3" s="53" customFormat="1" x14ac:dyDescent="0.2">
      <c r="A12" s="187">
        <v>2</v>
      </c>
      <c r="B12" s="197" t="e">
        <f>(('C завтраками| Bed and breakfast'!#REF!*0.9)*0.87)+25</f>
        <v>#REF!</v>
      </c>
      <c r="C12" s="197" t="e">
        <f>(('C завтраками| Bed and breakfast'!#REF!*0.9)*0.87)+25</f>
        <v>#REF!</v>
      </c>
    </row>
    <row r="13" spans="1:3" s="53" customFormat="1" x14ac:dyDescent="0.2">
      <c r="A13" s="42" t="s">
        <v>84</v>
      </c>
      <c r="B13" s="197"/>
      <c r="C13" s="197"/>
    </row>
    <row r="14" spans="1:3" s="53" customFormat="1" x14ac:dyDescent="0.2">
      <c r="A14" s="88">
        <f>A8</f>
        <v>1</v>
      </c>
      <c r="B14" s="197" t="e">
        <f>(('C завтраками| Bed and breakfast'!#REF!*0.9)*0.87)+25</f>
        <v>#REF!</v>
      </c>
      <c r="C14" s="197" t="e">
        <f>(('C завтраками| Bed and breakfast'!#REF!*0.9)*0.87)+25</f>
        <v>#REF!</v>
      </c>
    </row>
    <row r="15" spans="1:3" s="53" customFormat="1" x14ac:dyDescent="0.2">
      <c r="A15" s="88">
        <f>A9</f>
        <v>2</v>
      </c>
      <c r="B15" s="197" t="e">
        <f>(('C завтраками| Bed and breakfast'!#REF!*0.9)*0.87)+25</f>
        <v>#REF!</v>
      </c>
      <c r="C15" s="197" t="e">
        <f>(('C завтраками| Bed and breakfast'!#REF!*0.9)*0.87)+25</f>
        <v>#REF!</v>
      </c>
    </row>
    <row r="16" spans="1:3" s="53" customFormat="1" x14ac:dyDescent="0.2">
      <c r="A16" s="42" t="s">
        <v>85</v>
      </c>
      <c r="B16" s="197"/>
      <c r="C16" s="197"/>
    </row>
    <row r="17" spans="1:3" s="53" customFormat="1" x14ac:dyDescent="0.2">
      <c r="A17" s="88">
        <f>A8</f>
        <v>1</v>
      </c>
      <c r="B17" s="197" t="e">
        <f>(('C завтраками| Bed and breakfast'!#REF!*0.9)*0.87)+25</f>
        <v>#REF!</v>
      </c>
      <c r="C17" s="197" t="e">
        <f>(('C завтраками| Bed and breakfast'!#REF!*0.9)*0.87)+25</f>
        <v>#REF!</v>
      </c>
    </row>
    <row r="18" spans="1:3" s="53" customFormat="1" x14ac:dyDescent="0.2">
      <c r="A18" s="88">
        <f>A9</f>
        <v>2</v>
      </c>
      <c r="B18" s="197" t="e">
        <f>(('C завтраками| Bed and breakfast'!#REF!*0.9)*0.87)+25</f>
        <v>#REF!</v>
      </c>
      <c r="C18" s="197" t="e">
        <f>(('C завтраками| Bed and breakfast'!#REF!*0.9)*0.87)+25</f>
        <v>#REF!</v>
      </c>
    </row>
    <row r="19" spans="1:3" s="53" customFormat="1" x14ac:dyDescent="0.2">
      <c r="A19" s="42" t="s">
        <v>86</v>
      </c>
      <c r="B19" s="197"/>
      <c r="C19" s="197"/>
    </row>
    <row r="20" spans="1:3" s="53" customFormat="1" x14ac:dyDescent="0.2">
      <c r="A20" s="88">
        <v>1</v>
      </c>
      <c r="B20" s="197" t="e">
        <f>(('C завтраками| Bed and breakfast'!#REF!*0.9)*0.87)+25</f>
        <v>#REF!</v>
      </c>
      <c r="C20" s="197" t="e">
        <f>(('C завтраками| Bed and breakfast'!#REF!*0.9)*0.87)+25</f>
        <v>#REF!</v>
      </c>
    </row>
    <row r="21" spans="1:3" s="53" customFormat="1" x14ac:dyDescent="0.2">
      <c r="A21" s="88">
        <v>2</v>
      </c>
      <c r="B21" s="197" t="e">
        <f>(('C завтраками| Bed and breakfast'!#REF!*0.9)*0.87)+25</f>
        <v>#REF!</v>
      </c>
      <c r="C21" s="197" t="e">
        <f>(('C завтраками| Bed and breakfast'!#REF!*0.9)*0.87)+25</f>
        <v>#REF!</v>
      </c>
    </row>
    <row r="22" spans="1:3" s="53" customFormat="1" x14ac:dyDescent="0.2">
      <c r="A22" s="42" t="s">
        <v>87</v>
      </c>
      <c r="B22" s="197"/>
      <c r="C22" s="197"/>
    </row>
    <row r="23" spans="1:3" s="53" customFormat="1" x14ac:dyDescent="0.2">
      <c r="A23" s="88" t="s">
        <v>88</v>
      </c>
      <c r="B23" s="197" t="e">
        <f>(('C завтраками| Bed and breakfast'!#REF!*0.9)*0.87)+25</f>
        <v>#REF!</v>
      </c>
      <c r="C23" s="197" t="e">
        <f>(('C завтраками| Bed and breakfast'!#REF!*0.9)*0.87)+25</f>
        <v>#REF!</v>
      </c>
    </row>
    <row r="24" spans="1:3" s="53" customFormat="1" ht="12.75" thickBot="1" x14ac:dyDescent="0.25">
      <c r="A24" s="116"/>
    </row>
    <row r="25" spans="1:3" s="50" customFormat="1" ht="12.75" hidden="1" thickBot="1" x14ac:dyDescent="0.25">
      <c r="A25" s="169" t="s">
        <v>187</v>
      </c>
    </row>
    <row r="26" spans="1:3" s="50" customFormat="1" ht="13.5" hidden="1" thickBot="1" x14ac:dyDescent="0.25">
      <c r="A26" s="167" t="s">
        <v>186</v>
      </c>
    </row>
    <row r="27" spans="1:3" ht="10.7" hidden="1" customHeight="1" x14ac:dyDescent="0.2"/>
    <row r="28" spans="1:3" ht="24.75" hidden="1" thickBot="1" x14ac:dyDescent="0.25">
      <c r="A28" s="170" t="s">
        <v>188</v>
      </c>
    </row>
    <row r="29" spans="1:3" ht="28.15" hidden="1" customHeight="1" x14ac:dyDescent="0.2">
      <c r="A29" s="168" t="s">
        <v>189</v>
      </c>
    </row>
    <row r="30" spans="1:3" ht="13.35" hidden="1" customHeight="1" x14ac:dyDescent="0.2">
      <c r="A30" s="170" t="s">
        <v>190</v>
      </c>
    </row>
    <row r="31" spans="1:3" ht="13.35" hidden="1" customHeight="1" thickBot="1" x14ac:dyDescent="0.25">
      <c r="A31" s="174" t="s">
        <v>202</v>
      </c>
    </row>
    <row r="32" spans="1:3" ht="12.75" thickBot="1" x14ac:dyDescent="0.25">
      <c r="A32" s="104" t="s">
        <v>66</v>
      </c>
    </row>
    <row r="33" spans="1:1" ht="12.6" customHeight="1" x14ac:dyDescent="0.2">
      <c r="A33" s="63" t="s">
        <v>78</v>
      </c>
    </row>
    <row r="34" spans="1:1" ht="13.35" customHeight="1" x14ac:dyDescent="0.2">
      <c r="A34" s="43" t="s">
        <v>67</v>
      </c>
    </row>
    <row r="35" spans="1:1" ht="11.45" customHeight="1" x14ac:dyDescent="0.2">
      <c r="A35" s="43" t="s">
        <v>89</v>
      </c>
    </row>
    <row r="36" spans="1:1" x14ac:dyDescent="0.2">
      <c r="A36" s="43" t="s">
        <v>68</v>
      </c>
    </row>
    <row r="37" spans="1:1" ht="24" x14ac:dyDescent="0.2">
      <c r="A37" s="46" t="s">
        <v>69</v>
      </c>
    </row>
    <row r="38" spans="1:1" x14ac:dyDescent="0.2">
      <c r="A38" s="165" t="s">
        <v>164</v>
      </c>
    </row>
    <row r="39" spans="1:1" x14ac:dyDescent="0.2">
      <c r="A39" s="123" t="s">
        <v>111</v>
      </c>
    </row>
    <row r="40" spans="1:1" ht="91.15" customHeight="1" x14ac:dyDescent="0.2">
      <c r="A40" s="124" t="s">
        <v>249</v>
      </c>
    </row>
    <row r="41" spans="1:1" ht="12.75" thickBot="1" x14ac:dyDescent="0.25">
      <c r="A41" s="125"/>
    </row>
    <row r="42" spans="1:1" ht="12.75" thickBot="1" x14ac:dyDescent="0.25">
      <c r="A42" s="189" t="s">
        <v>71</v>
      </c>
    </row>
    <row r="43" spans="1:1" x14ac:dyDescent="0.2">
      <c r="A43" s="198" t="s">
        <v>251</v>
      </c>
    </row>
    <row r="44" spans="1:1" ht="12.75" thickBot="1" x14ac:dyDescent="0.25">
      <c r="A44" s="194" t="s">
        <v>252</v>
      </c>
    </row>
    <row r="45" spans="1:1" ht="12" customHeight="1" thickBot="1" x14ac:dyDescent="0.25">
      <c r="A45" s="41"/>
    </row>
    <row r="46" spans="1:1" ht="12" customHeight="1" x14ac:dyDescent="0.2">
      <c r="A46" s="214" t="s">
        <v>253</v>
      </c>
    </row>
    <row r="47" spans="1:1" ht="82.15" customHeight="1" thickBot="1" x14ac:dyDescent="0.25">
      <c r="A47" s="215"/>
    </row>
    <row r="48" spans="1:1" ht="12.75" thickBot="1" x14ac:dyDescent="0.25">
      <c r="A48" s="164"/>
    </row>
    <row r="49" spans="1:1" ht="24.75" thickBot="1" x14ac:dyDescent="0.25">
      <c r="A49" s="190" t="s">
        <v>112</v>
      </c>
    </row>
    <row r="50" spans="1:1" ht="24.75" thickBot="1" x14ac:dyDescent="0.25">
      <c r="A50" s="199" t="s">
        <v>254</v>
      </c>
    </row>
    <row r="51" spans="1:1" ht="24.75" thickBot="1" x14ac:dyDescent="0.25">
      <c r="A51" s="199" t="s">
        <v>245</v>
      </c>
    </row>
    <row r="52" spans="1:1" ht="24.75" thickBot="1" x14ac:dyDescent="0.25">
      <c r="A52" s="199" t="s">
        <v>246</v>
      </c>
    </row>
    <row r="53" spans="1:1" ht="12.75" thickBot="1" x14ac:dyDescent="0.25">
      <c r="A53" s="191"/>
    </row>
    <row r="54" spans="1:1" ht="12.75" thickBot="1" x14ac:dyDescent="0.25">
      <c r="A54" s="127" t="s">
        <v>70</v>
      </c>
    </row>
    <row r="55" spans="1:1" ht="60" x14ac:dyDescent="0.2">
      <c r="A55" s="112" t="s">
        <v>241</v>
      </c>
    </row>
    <row r="56" spans="1:1" x14ac:dyDescent="0.2">
      <c r="A56" s="112"/>
    </row>
  </sheetData>
  <mergeCells count="2">
    <mergeCell ref="A1:A2"/>
    <mergeCell ref="A46:A47"/>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56"/>
  <sheetViews>
    <sheetView workbookViewId="0">
      <selection activeCell="B1" sqref="B1:B1048576"/>
    </sheetView>
  </sheetViews>
  <sheetFormatPr defaultColWidth="9" defaultRowHeight="12" x14ac:dyDescent="0.2"/>
  <cols>
    <col min="1" max="1" width="71.5703125" style="48" customWidth="1"/>
    <col min="2" max="16384" width="9" style="48"/>
  </cols>
  <sheetData>
    <row r="1" spans="1:3" s="51" customFormat="1" ht="12" customHeight="1" x14ac:dyDescent="0.2">
      <c r="A1" s="211" t="s">
        <v>82</v>
      </c>
    </row>
    <row r="2" spans="1:3" s="51" customFormat="1" x14ac:dyDescent="0.2">
      <c r="A2" s="211"/>
    </row>
    <row r="3" spans="1:3" s="51" customFormat="1" x14ac:dyDescent="0.2">
      <c r="A3" s="166" t="s">
        <v>116</v>
      </c>
    </row>
    <row r="4" spans="1:3" s="53" customFormat="1" x14ac:dyDescent="0.2">
      <c r="A4" s="122" t="s">
        <v>100</v>
      </c>
    </row>
    <row r="5" spans="1:3" s="53" customFormat="1" x14ac:dyDescent="0.2">
      <c r="A5" s="98" t="s">
        <v>64</v>
      </c>
      <c r="B5" s="138" t="e">
        <f>'Отдыхай катай| FIT18'!B5</f>
        <v>#REF!</v>
      </c>
      <c r="C5" s="138" t="e">
        <f>'Отдыхай катай| FIT18'!C5</f>
        <v>#REF!</v>
      </c>
    </row>
    <row r="6" spans="1:3" s="53" customFormat="1" x14ac:dyDescent="0.2">
      <c r="A6" s="98"/>
      <c r="B6" s="138" t="e">
        <f>'Отдыхай катай| FIT18'!B6</f>
        <v>#REF!</v>
      </c>
      <c r="C6" s="138" t="e">
        <f>'Отдыхай катай| FIT18'!C6</f>
        <v>#REF!</v>
      </c>
    </row>
    <row r="7" spans="1:3" s="53" customFormat="1" x14ac:dyDescent="0.2">
      <c r="A7" s="42" t="s">
        <v>83</v>
      </c>
      <c r="B7" s="87"/>
      <c r="C7" s="87"/>
    </row>
    <row r="8" spans="1:3" s="53" customFormat="1" x14ac:dyDescent="0.2">
      <c r="A8" s="88">
        <v>1</v>
      </c>
      <c r="B8" s="197" t="e">
        <f>(('C завтраками| Bed and breakfast'!#REF!*0.9)*0.85)+35</f>
        <v>#REF!</v>
      </c>
      <c r="C8" s="197" t="e">
        <f>(('C завтраками| Bed and breakfast'!#REF!*0.9)*0.85)+35</f>
        <v>#REF!</v>
      </c>
    </row>
    <row r="9" spans="1:3" s="53" customFormat="1" x14ac:dyDescent="0.2">
      <c r="A9" s="88">
        <v>2</v>
      </c>
      <c r="B9" s="197" t="e">
        <f>(('C завтраками| Bed and breakfast'!#REF!*0.9)*0.85)+35</f>
        <v>#REF!</v>
      </c>
      <c r="C9" s="197" t="e">
        <f>(('C завтраками| Bed and breakfast'!#REF!*0.9)*0.85)+35</f>
        <v>#REF!</v>
      </c>
    </row>
    <row r="10" spans="1:3" s="53" customFormat="1" x14ac:dyDescent="0.2">
      <c r="A10" s="42" t="s">
        <v>240</v>
      </c>
      <c r="B10" s="197"/>
      <c r="C10" s="197"/>
    </row>
    <row r="11" spans="1:3" s="53" customFormat="1" x14ac:dyDescent="0.2">
      <c r="A11" s="187">
        <v>1</v>
      </c>
      <c r="B11" s="197" t="e">
        <f>(('C завтраками| Bed and breakfast'!#REF!*0.9)*0.85)+35</f>
        <v>#REF!</v>
      </c>
      <c r="C11" s="197" t="e">
        <f>(('C завтраками| Bed and breakfast'!#REF!*0.9)*0.85)+35</f>
        <v>#REF!</v>
      </c>
    </row>
    <row r="12" spans="1:3" s="53" customFormat="1" x14ac:dyDescent="0.2">
      <c r="A12" s="187">
        <v>2</v>
      </c>
      <c r="B12" s="197" t="e">
        <f>(('C завтраками| Bed and breakfast'!#REF!*0.9)*0.85)+35</f>
        <v>#REF!</v>
      </c>
      <c r="C12" s="197" t="e">
        <f>(('C завтраками| Bed and breakfast'!#REF!*0.9)*0.85)+35</f>
        <v>#REF!</v>
      </c>
    </row>
    <row r="13" spans="1:3" s="53" customFormat="1" x14ac:dyDescent="0.2">
      <c r="A13" s="42" t="s">
        <v>84</v>
      </c>
      <c r="B13" s="197"/>
      <c r="C13" s="197"/>
    </row>
    <row r="14" spans="1:3" s="53" customFormat="1" x14ac:dyDescent="0.2">
      <c r="A14" s="88">
        <f>A8</f>
        <v>1</v>
      </c>
      <c r="B14" s="197" t="e">
        <f>(('C завтраками| Bed and breakfast'!#REF!*0.9)*0.85)+35</f>
        <v>#REF!</v>
      </c>
      <c r="C14" s="197" t="e">
        <f>(('C завтраками| Bed and breakfast'!#REF!*0.9)*0.85)+35</f>
        <v>#REF!</v>
      </c>
    </row>
    <row r="15" spans="1:3" s="53" customFormat="1" x14ac:dyDescent="0.2">
      <c r="A15" s="88">
        <f>A9</f>
        <v>2</v>
      </c>
      <c r="B15" s="197" t="e">
        <f>(('C завтраками| Bed and breakfast'!#REF!*0.9)*0.85)+35</f>
        <v>#REF!</v>
      </c>
      <c r="C15" s="197" t="e">
        <f>(('C завтраками| Bed and breakfast'!#REF!*0.9)*0.85)+35</f>
        <v>#REF!</v>
      </c>
    </row>
    <row r="16" spans="1:3" s="53" customFormat="1" x14ac:dyDescent="0.2">
      <c r="A16" s="42" t="s">
        <v>85</v>
      </c>
      <c r="B16" s="197"/>
      <c r="C16" s="197"/>
    </row>
    <row r="17" spans="1:3" s="53" customFormat="1" x14ac:dyDescent="0.2">
      <c r="A17" s="88">
        <f>A8</f>
        <v>1</v>
      </c>
      <c r="B17" s="197" t="e">
        <f>(('C завтраками| Bed and breakfast'!#REF!*0.9)*0.85)+35</f>
        <v>#REF!</v>
      </c>
      <c r="C17" s="197" t="e">
        <f>(('C завтраками| Bed and breakfast'!#REF!*0.9)*0.85)+35</f>
        <v>#REF!</v>
      </c>
    </row>
    <row r="18" spans="1:3" s="53" customFormat="1" x14ac:dyDescent="0.2">
      <c r="A18" s="88">
        <f>A9</f>
        <v>2</v>
      </c>
      <c r="B18" s="197" t="e">
        <f>(('C завтраками| Bed and breakfast'!#REF!*0.9)*0.85)+35</f>
        <v>#REF!</v>
      </c>
      <c r="C18" s="197" t="e">
        <f>(('C завтраками| Bed and breakfast'!#REF!*0.9)*0.85)+35</f>
        <v>#REF!</v>
      </c>
    </row>
    <row r="19" spans="1:3" s="53" customFormat="1" x14ac:dyDescent="0.2">
      <c r="A19" s="42" t="s">
        <v>86</v>
      </c>
      <c r="B19" s="197"/>
      <c r="C19" s="197"/>
    </row>
    <row r="20" spans="1:3" s="53" customFormat="1" x14ac:dyDescent="0.2">
      <c r="A20" s="88">
        <v>1</v>
      </c>
      <c r="B20" s="197" t="e">
        <f>(('C завтраками| Bed and breakfast'!#REF!*0.9)*0.85)+35</f>
        <v>#REF!</v>
      </c>
      <c r="C20" s="197" t="e">
        <f>(('C завтраками| Bed and breakfast'!#REF!*0.9)*0.85)+35</f>
        <v>#REF!</v>
      </c>
    </row>
    <row r="21" spans="1:3" s="53" customFormat="1" x14ac:dyDescent="0.2">
      <c r="A21" s="88">
        <v>2</v>
      </c>
      <c r="B21" s="197" t="e">
        <f>(('C завтраками| Bed and breakfast'!#REF!*0.9)*0.85)+35</f>
        <v>#REF!</v>
      </c>
      <c r="C21" s="197" t="e">
        <f>(('C завтраками| Bed and breakfast'!#REF!*0.9)*0.85)+35</f>
        <v>#REF!</v>
      </c>
    </row>
    <row r="22" spans="1:3" s="53" customFormat="1" x14ac:dyDescent="0.2">
      <c r="A22" s="42" t="s">
        <v>87</v>
      </c>
      <c r="B22" s="197"/>
      <c r="C22" s="197"/>
    </row>
    <row r="23" spans="1:3" s="53" customFormat="1" x14ac:dyDescent="0.2">
      <c r="A23" s="88" t="s">
        <v>88</v>
      </c>
      <c r="B23" s="197" t="e">
        <f>(('C завтраками| Bed and breakfast'!#REF!*0.9)*0.85)+35</f>
        <v>#REF!</v>
      </c>
      <c r="C23" s="197" t="e">
        <f>(('C завтраками| Bed and breakfast'!#REF!*0.9)*0.85)+35</f>
        <v>#REF!</v>
      </c>
    </row>
    <row r="24" spans="1:3" s="53" customFormat="1" ht="12.75" thickBot="1" x14ac:dyDescent="0.25">
      <c r="A24" s="116"/>
    </row>
    <row r="25" spans="1:3" s="50" customFormat="1" ht="12.75" hidden="1" thickBot="1" x14ac:dyDescent="0.25">
      <c r="A25" s="169" t="s">
        <v>187</v>
      </c>
    </row>
    <row r="26" spans="1:3" s="50" customFormat="1" ht="26.25" hidden="1" thickBot="1" x14ac:dyDescent="0.25">
      <c r="A26" s="167" t="s">
        <v>186</v>
      </c>
    </row>
    <row r="27" spans="1:3" ht="10.7" hidden="1" customHeight="1" x14ac:dyDescent="0.2"/>
    <row r="28" spans="1:3" ht="24.75" hidden="1" thickBot="1" x14ac:dyDescent="0.25">
      <c r="A28" s="170" t="s">
        <v>188</v>
      </c>
    </row>
    <row r="29" spans="1:3" ht="28.15" hidden="1" customHeight="1" x14ac:dyDescent="0.2">
      <c r="A29" s="168" t="s">
        <v>189</v>
      </c>
    </row>
    <row r="30" spans="1:3" ht="13.35" hidden="1" customHeight="1" x14ac:dyDescent="0.2">
      <c r="A30" s="170" t="s">
        <v>190</v>
      </c>
    </row>
    <row r="31" spans="1:3" ht="13.35" hidden="1" customHeight="1" thickBot="1" x14ac:dyDescent="0.25">
      <c r="A31" s="174" t="s">
        <v>202</v>
      </c>
    </row>
    <row r="32" spans="1:3" ht="12.75" thickBot="1" x14ac:dyDescent="0.25">
      <c r="A32" s="104" t="s">
        <v>66</v>
      </c>
    </row>
    <row r="33" spans="1:1" ht="12.6" customHeight="1" x14ac:dyDescent="0.2">
      <c r="A33" s="63" t="s">
        <v>78</v>
      </c>
    </row>
    <row r="34" spans="1:1" ht="13.35" customHeight="1" x14ac:dyDescent="0.2">
      <c r="A34" s="43" t="s">
        <v>67</v>
      </c>
    </row>
    <row r="35" spans="1:1" ht="11.45" customHeight="1" x14ac:dyDescent="0.2">
      <c r="A35" s="43" t="s">
        <v>89</v>
      </c>
    </row>
    <row r="36" spans="1:1" x14ac:dyDescent="0.2">
      <c r="A36" s="43" t="s">
        <v>68</v>
      </c>
    </row>
    <row r="37" spans="1:1" ht="24" x14ac:dyDescent="0.2">
      <c r="A37" s="46" t="s">
        <v>69</v>
      </c>
    </row>
    <row r="38" spans="1:1" x14ac:dyDescent="0.2">
      <c r="A38" s="165" t="s">
        <v>164</v>
      </c>
    </row>
    <row r="39" spans="1:1" x14ac:dyDescent="0.2">
      <c r="A39" s="123" t="s">
        <v>111</v>
      </c>
    </row>
    <row r="40" spans="1:1" ht="91.15" customHeight="1" x14ac:dyDescent="0.2">
      <c r="A40" s="124" t="s">
        <v>249</v>
      </c>
    </row>
    <row r="41" spans="1:1" ht="12.75" thickBot="1" x14ac:dyDescent="0.25">
      <c r="A41" s="125"/>
    </row>
    <row r="42" spans="1:1" ht="12.75" thickBot="1" x14ac:dyDescent="0.25">
      <c r="A42" s="189" t="s">
        <v>71</v>
      </c>
    </row>
    <row r="43" spans="1:1" x14ac:dyDescent="0.2">
      <c r="A43" s="198" t="s">
        <v>251</v>
      </c>
    </row>
    <row r="44" spans="1:1" ht="12.75" thickBot="1" x14ac:dyDescent="0.25">
      <c r="A44" s="194" t="s">
        <v>252</v>
      </c>
    </row>
    <row r="45" spans="1:1" ht="12" customHeight="1" thickBot="1" x14ac:dyDescent="0.25">
      <c r="A45" s="41"/>
    </row>
    <row r="46" spans="1:1" ht="12" customHeight="1" x14ac:dyDescent="0.2">
      <c r="A46" s="214" t="s">
        <v>253</v>
      </c>
    </row>
    <row r="47" spans="1:1" ht="82.15" customHeight="1" thickBot="1" x14ac:dyDescent="0.25">
      <c r="A47" s="215"/>
    </row>
    <row r="48" spans="1:1" ht="12.75" thickBot="1" x14ac:dyDescent="0.25">
      <c r="A48" s="164"/>
    </row>
    <row r="49" spans="1:1" ht="24.75" thickBot="1" x14ac:dyDescent="0.25">
      <c r="A49" s="190" t="s">
        <v>112</v>
      </c>
    </row>
    <row r="50" spans="1:1" ht="24.75" thickBot="1" x14ac:dyDescent="0.25">
      <c r="A50" s="199" t="s">
        <v>254</v>
      </c>
    </row>
    <row r="51" spans="1:1" ht="24.75" thickBot="1" x14ac:dyDescent="0.25">
      <c r="A51" s="199" t="s">
        <v>245</v>
      </c>
    </row>
    <row r="52" spans="1:1" ht="24.75" thickBot="1" x14ac:dyDescent="0.25">
      <c r="A52" s="199" t="s">
        <v>246</v>
      </c>
    </row>
    <row r="53" spans="1:1" ht="12.75" thickBot="1" x14ac:dyDescent="0.25">
      <c r="A53" s="191"/>
    </row>
    <row r="54" spans="1:1" ht="12.75" thickBot="1" x14ac:dyDescent="0.25">
      <c r="A54" s="127" t="s">
        <v>70</v>
      </c>
    </row>
    <row r="55" spans="1:1" ht="60" x14ac:dyDescent="0.2">
      <c r="A55" s="112" t="s">
        <v>241</v>
      </c>
    </row>
    <row r="56" spans="1:1" x14ac:dyDescent="0.2">
      <c r="A56" s="112"/>
    </row>
  </sheetData>
  <mergeCells count="2">
    <mergeCell ref="A1:A2"/>
    <mergeCell ref="A46:A47"/>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workbookViewId="0">
      <selection activeCell="B1" sqref="B1:B1048576"/>
    </sheetView>
  </sheetViews>
  <sheetFormatPr defaultColWidth="9" defaultRowHeight="12" x14ac:dyDescent="0.2"/>
  <cols>
    <col min="1" max="1" width="71.5703125" style="48" customWidth="1"/>
    <col min="2" max="16384" width="9" style="48"/>
  </cols>
  <sheetData>
    <row r="1" spans="1:3" s="51" customFormat="1" ht="12" customHeight="1" x14ac:dyDescent="0.2">
      <c r="A1" s="211" t="s">
        <v>82</v>
      </c>
    </row>
    <row r="2" spans="1:3" s="51" customFormat="1" x14ac:dyDescent="0.2">
      <c r="A2" s="211"/>
    </row>
    <row r="3" spans="1:3" s="51" customFormat="1" x14ac:dyDescent="0.2">
      <c r="A3" s="166" t="s">
        <v>116</v>
      </c>
    </row>
    <row r="4" spans="1:3" s="51" customFormat="1" x14ac:dyDescent="0.2">
      <c r="A4" s="130" t="s">
        <v>65</v>
      </c>
    </row>
    <row r="5" spans="1:3" s="52" customFormat="1" ht="32.1" customHeight="1" x14ac:dyDescent="0.2">
      <c r="A5" s="98" t="s">
        <v>64</v>
      </c>
      <c r="B5" s="138" t="e">
        <f>'C завтраками| Bed and breakfast'!#REF!</f>
        <v>#REF!</v>
      </c>
      <c r="C5" s="138" t="e">
        <f>'C завтраками| Bed and breakfast'!#REF!</f>
        <v>#REF!</v>
      </c>
    </row>
    <row r="6" spans="1:3" s="53" customFormat="1" ht="21.95" customHeight="1" x14ac:dyDescent="0.2">
      <c r="A6" s="98"/>
      <c r="B6" s="138" t="e">
        <f>'C завтраками| Bed and breakfast'!#REF!</f>
        <v>#REF!</v>
      </c>
      <c r="C6" s="138" t="e">
        <f>'C завтраками| Bed and breakfast'!#REF!</f>
        <v>#REF!</v>
      </c>
    </row>
    <row r="7" spans="1:3" s="53" customFormat="1" x14ac:dyDescent="0.2">
      <c r="A7" s="42" t="s">
        <v>83</v>
      </c>
      <c r="B7" s="87"/>
      <c r="C7" s="87"/>
    </row>
    <row r="8" spans="1:3" s="53" customFormat="1" x14ac:dyDescent="0.2">
      <c r="A8" s="88">
        <v>1</v>
      </c>
      <c r="B8" s="42" t="e">
        <f>'C завтраками| Bed and breakfast'!#REF!*0.9+B26</f>
        <v>#REF!</v>
      </c>
      <c r="C8" s="42" t="e">
        <f>'C завтраками| Bed and breakfast'!#REF!*0.9+C26</f>
        <v>#REF!</v>
      </c>
    </row>
    <row r="9" spans="1:3" s="53" customFormat="1" x14ac:dyDescent="0.2">
      <c r="A9" s="88">
        <v>2</v>
      </c>
      <c r="B9" s="42" t="e">
        <f>'C завтраками| Bed and breakfast'!#REF!*0.9+B27</f>
        <v>#REF!</v>
      </c>
      <c r="C9" s="42" t="e">
        <f>'C завтраками| Bed and breakfast'!#REF!*0.9+C27</f>
        <v>#REF!</v>
      </c>
    </row>
    <row r="10" spans="1:3" s="53" customFormat="1" x14ac:dyDescent="0.2">
      <c r="A10" s="42" t="s">
        <v>240</v>
      </c>
      <c r="B10" s="42"/>
      <c r="C10" s="42"/>
    </row>
    <row r="11" spans="1:3" s="53" customFormat="1" x14ac:dyDescent="0.2">
      <c r="A11" s="187">
        <v>1</v>
      </c>
      <c r="B11" s="42" t="e">
        <f>'C завтраками| Bed and breakfast'!#REF!*0.9+B26</f>
        <v>#REF!</v>
      </c>
      <c r="C11" s="42" t="e">
        <f>'C завтраками| Bed and breakfast'!#REF!*0.9+C26</f>
        <v>#REF!</v>
      </c>
    </row>
    <row r="12" spans="1:3" s="53" customFormat="1" x14ac:dyDescent="0.2">
      <c r="A12" s="187">
        <v>2</v>
      </c>
      <c r="B12" s="42" t="e">
        <f>'C завтраками| Bed and breakfast'!#REF!*0.9+B27</f>
        <v>#REF!</v>
      </c>
      <c r="C12" s="42" t="e">
        <f>'C завтраками| Bed and breakfast'!#REF!*0.9+C27</f>
        <v>#REF!</v>
      </c>
    </row>
    <row r="13" spans="1:3" s="53" customFormat="1" x14ac:dyDescent="0.2">
      <c r="A13" s="42" t="s">
        <v>84</v>
      </c>
      <c r="B13" s="42"/>
      <c r="C13" s="42"/>
    </row>
    <row r="14" spans="1:3" s="53" customFormat="1" x14ac:dyDescent="0.2">
      <c r="A14" s="88">
        <f>A8</f>
        <v>1</v>
      </c>
      <c r="B14" s="42" t="e">
        <f>'C завтраками| Bed and breakfast'!#REF!*0.9+B26</f>
        <v>#REF!</v>
      </c>
      <c r="C14" s="42" t="e">
        <f>'C завтраками| Bed and breakfast'!#REF!*0.9+C26</f>
        <v>#REF!</v>
      </c>
    </row>
    <row r="15" spans="1:3" s="53" customFormat="1" x14ac:dyDescent="0.2">
      <c r="A15" s="88">
        <f>A9</f>
        <v>2</v>
      </c>
      <c r="B15" s="42" t="e">
        <f>'C завтраками| Bed and breakfast'!#REF!*0.9+B27</f>
        <v>#REF!</v>
      </c>
      <c r="C15" s="42" t="e">
        <f>'C завтраками| Bed and breakfast'!#REF!*0.9+C27</f>
        <v>#REF!</v>
      </c>
    </row>
    <row r="16" spans="1:3" s="53" customFormat="1" x14ac:dyDescent="0.2">
      <c r="A16" s="42" t="s">
        <v>85</v>
      </c>
      <c r="B16" s="42"/>
      <c r="C16" s="42"/>
    </row>
    <row r="17" spans="1:3" s="53" customFormat="1" x14ac:dyDescent="0.2">
      <c r="A17" s="88">
        <f>A8</f>
        <v>1</v>
      </c>
      <c r="B17" s="42" t="e">
        <f>'C завтраками| Bed and breakfast'!#REF!*0.9+B26</f>
        <v>#REF!</v>
      </c>
      <c r="C17" s="42" t="e">
        <f>'C завтраками| Bed and breakfast'!#REF!*0.9+C26</f>
        <v>#REF!</v>
      </c>
    </row>
    <row r="18" spans="1:3" s="53" customFormat="1" x14ac:dyDescent="0.2">
      <c r="A18" s="88">
        <f>A9</f>
        <v>2</v>
      </c>
      <c r="B18" s="42" t="e">
        <f>'C завтраками| Bed and breakfast'!#REF!*0.9+B27</f>
        <v>#REF!</v>
      </c>
      <c r="C18" s="42" t="e">
        <f>'C завтраками| Bed and breakfast'!#REF!*0.9+C27</f>
        <v>#REF!</v>
      </c>
    </row>
    <row r="19" spans="1:3" s="53" customFormat="1" x14ac:dyDescent="0.2">
      <c r="A19" s="42" t="s">
        <v>86</v>
      </c>
      <c r="B19" s="42"/>
      <c r="C19" s="42"/>
    </row>
    <row r="20" spans="1:3" s="53" customFormat="1" x14ac:dyDescent="0.2">
      <c r="A20" s="88">
        <v>1</v>
      </c>
      <c r="B20" s="42" t="e">
        <f>'C завтраками| Bed and breakfast'!#REF!*0.9+B26</f>
        <v>#REF!</v>
      </c>
      <c r="C20" s="42" t="e">
        <f>'C завтраками| Bed and breakfast'!#REF!*0.9+C26</f>
        <v>#REF!</v>
      </c>
    </row>
    <row r="21" spans="1:3" s="53" customFormat="1" x14ac:dyDescent="0.2">
      <c r="A21" s="88">
        <v>2</v>
      </c>
      <c r="B21" s="42" t="e">
        <f>'C завтраками| Bed and breakfast'!#REF!*0.9+B27</f>
        <v>#REF!</v>
      </c>
      <c r="C21" s="42" t="e">
        <f>'C завтраками| Bed and breakfast'!#REF!*0.9+C27</f>
        <v>#REF!</v>
      </c>
    </row>
    <row r="22" spans="1:3" s="53" customFormat="1" x14ac:dyDescent="0.2">
      <c r="A22" s="42" t="s">
        <v>87</v>
      </c>
      <c r="B22" s="42"/>
      <c r="C22" s="42"/>
    </row>
    <row r="23" spans="1:3" s="53" customFormat="1" x14ac:dyDescent="0.2">
      <c r="A23" s="88" t="s">
        <v>88</v>
      </c>
      <c r="B23" s="42" t="e">
        <f>'C завтраками| Bed and breakfast'!#REF!*0.9+B26+B27</f>
        <v>#REF!</v>
      </c>
      <c r="C23" s="42" t="e">
        <f>'C завтраками| Bed and breakfast'!#REF!*0.9+C26+C27</f>
        <v>#REF!</v>
      </c>
    </row>
    <row r="24" spans="1:3" s="53" customFormat="1" x14ac:dyDescent="0.2">
      <c r="A24" s="116"/>
    </row>
    <row r="25" spans="1:3" s="53" customFormat="1" x14ac:dyDescent="0.2">
      <c r="A25" s="163" t="s">
        <v>176</v>
      </c>
    </row>
    <row r="26" spans="1:3" s="53" customFormat="1" x14ac:dyDescent="0.2">
      <c r="A26" s="162" t="s">
        <v>177</v>
      </c>
      <c r="B26" s="188">
        <v>2700</v>
      </c>
      <c r="C26" s="188">
        <v>2700</v>
      </c>
    </row>
    <row r="27" spans="1:3" s="53" customFormat="1" x14ac:dyDescent="0.2">
      <c r="A27" s="162" t="s">
        <v>178</v>
      </c>
      <c r="B27" s="188">
        <f t="shared" ref="B27" si="0">B26*2</f>
        <v>5400</v>
      </c>
      <c r="C27" s="188">
        <f t="shared" ref="C27" si="1">C26*2</f>
        <v>5400</v>
      </c>
    </row>
    <row r="28" spans="1:3" s="53" customFormat="1" x14ac:dyDescent="0.2">
      <c r="A28" s="116"/>
    </row>
    <row r="29" spans="1:3" s="53" customFormat="1" ht="12.75" thickBot="1" x14ac:dyDescent="0.25">
      <c r="A29" s="116"/>
    </row>
    <row r="30" spans="1:3" s="50" customFormat="1" ht="12.75" hidden="1" thickBot="1" x14ac:dyDescent="0.25">
      <c r="A30" s="169" t="s">
        <v>187</v>
      </c>
    </row>
    <row r="31" spans="1:3" s="50" customFormat="1" ht="26.25" hidden="1" thickBot="1" x14ac:dyDescent="0.25">
      <c r="A31" s="167" t="s">
        <v>186</v>
      </c>
    </row>
    <row r="32" spans="1:3" ht="10.7" hidden="1" customHeight="1" x14ac:dyDescent="0.2"/>
    <row r="33" spans="1:1" ht="24.75" hidden="1" thickBot="1" x14ac:dyDescent="0.25">
      <c r="A33" s="170" t="s">
        <v>188</v>
      </c>
    </row>
    <row r="34" spans="1:1" ht="28.15" hidden="1" customHeight="1" x14ac:dyDescent="0.2">
      <c r="A34" s="168" t="s">
        <v>189</v>
      </c>
    </row>
    <row r="35" spans="1:1" ht="13.35" hidden="1" customHeight="1" x14ac:dyDescent="0.2">
      <c r="A35" s="170" t="s">
        <v>190</v>
      </c>
    </row>
    <row r="36" spans="1:1" ht="13.35" hidden="1" customHeight="1" thickBot="1" x14ac:dyDescent="0.25">
      <c r="A36" s="174" t="s">
        <v>202</v>
      </c>
    </row>
    <row r="37" spans="1:1" ht="12.75" thickBot="1" x14ac:dyDescent="0.25">
      <c r="A37" s="104" t="s">
        <v>66</v>
      </c>
    </row>
    <row r="38" spans="1:1" ht="12.6" customHeight="1" x14ac:dyDescent="0.2">
      <c r="A38" s="63" t="s">
        <v>78</v>
      </c>
    </row>
    <row r="39" spans="1:1" ht="13.35" customHeight="1" x14ac:dyDescent="0.2">
      <c r="A39" s="43" t="s">
        <v>67</v>
      </c>
    </row>
    <row r="40" spans="1:1" ht="11.45" customHeight="1" x14ac:dyDescent="0.2">
      <c r="A40" s="43" t="s">
        <v>89</v>
      </c>
    </row>
    <row r="41" spans="1:1" x14ac:dyDescent="0.2">
      <c r="A41" s="43" t="s">
        <v>68</v>
      </c>
    </row>
    <row r="42" spans="1:1" ht="24" x14ac:dyDescent="0.2">
      <c r="A42" s="46" t="s">
        <v>69</v>
      </c>
    </row>
    <row r="43" spans="1:1" x14ac:dyDescent="0.2">
      <c r="A43" s="165" t="s">
        <v>164</v>
      </c>
    </row>
    <row r="44" spans="1:1" x14ac:dyDescent="0.2">
      <c r="A44" s="123" t="s">
        <v>111</v>
      </c>
    </row>
    <row r="45" spans="1:1" ht="89.45" customHeight="1" x14ac:dyDescent="0.2">
      <c r="A45" s="124" t="s">
        <v>249</v>
      </c>
    </row>
    <row r="46" spans="1:1" ht="12.75" thickBot="1" x14ac:dyDescent="0.25">
      <c r="A46" s="125"/>
    </row>
    <row r="47" spans="1:1" ht="12.75" thickBot="1" x14ac:dyDescent="0.25">
      <c r="A47" s="189" t="s">
        <v>71</v>
      </c>
    </row>
    <row r="48" spans="1:1" x14ac:dyDescent="0.2">
      <c r="A48" s="195" t="s">
        <v>248</v>
      </c>
    </row>
    <row r="49" spans="1:1" ht="24.75" thickBot="1" x14ac:dyDescent="0.25">
      <c r="A49" s="194" t="s">
        <v>247</v>
      </c>
    </row>
    <row r="50" spans="1:1" ht="12" customHeight="1" thickBot="1" x14ac:dyDescent="0.25">
      <c r="A50" s="41"/>
    </row>
    <row r="51" spans="1:1" ht="12" customHeight="1" x14ac:dyDescent="0.2">
      <c r="A51" s="212" t="s">
        <v>242</v>
      </c>
    </row>
    <row r="52" spans="1:1" ht="82.15" customHeight="1" thickBot="1" x14ac:dyDescent="0.25">
      <c r="A52" s="213"/>
    </row>
    <row r="53" spans="1:1" ht="12.75" thickBot="1" x14ac:dyDescent="0.25">
      <c r="A53" s="164"/>
    </row>
    <row r="54" spans="1:1" ht="24.75" thickBot="1" x14ac:dyDescent="0.25">
      <c r="A54" s="190" t="s">
        <v>112</v>
      </c>
    </row>
    <row r="55" spans="1:1" ht="24" x14ac:dyDescent="0.2">
      <c r="A55" s="192" t="s">
        <v>243</v>
      </c>
    </row>
    <row r="56" spans="1:1" ht="24.75" thickBot="1" x14ac:dyDescent="0.25">
      <c r="A56" s="193" t="s">
        <v>244</v>
      </c>
    </row>
    <row r="57" spans="1:1" ht="24.75" thickBot="1" x14ac:dyDescent="0.25">
      <c r="A57" s="193" t="s">
        <v>245</v>
      </c>
    </row>
    <row r="58" spans="1:1" ht="24.75" thickBot="1" x14ac:dyDescent="0.25">
      <c r="A58" s="193" t="s">
        <v>246</v>
      </c>
    </row>
    <row r="59" spans="1:1" ht="12.75" thickBot="1" x14ac:dyDescent="0.25">
      <c r="A59" s="191"/>
    </row>
    <row r="60" spans="1:1" ht="12.75" thickBot="1" x14ac:dyDescent="0.25">
      <c r="A60" s="127" t="s">
        <v>70</v>
      </c>
    </row>
    <row r="61" spans="1:1" ht="60" x14ac:dyDescent="0.2">
      <c r="A61" s="112" t="s">
        <v>241</v>
      </c>
    </row>
  </sheetData>
  <mergeCells count="2">
    <mergeCell ref="A1:A2"/>
    <mergeCell ref="A51:A52"/>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09" t="s">
        <v>82</v>
      </c>
    </row>
    <row r="2" spans="1:52" s="51" customFormat="1" ht="12" customHeight="1" x14ac:dyDescent="0.2">
      <c r="A2" s="209"/>
    </row>
    <row r="3" spans="1:52" s="51" customFormat="1" ht="11.1" customHeight="1" x14ac:dyDescent="0.2">
      <c r="A3" s="97" t="s">
        <v>223</v>
      </c>
    </row>
    <row r="4" spans="1:52"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c r="G4" s="138" t="e">
        <f>'C завтраками| Bed and breakfast'!#REF!</f>
        <v>#REF!</v>
      </c>
      <c r="H4" s="138" t="e">
        <f>'C завтраками| Bed and breakfast'!#REF!</f>
        <v>#REF!</v>
      </c>
      <c r="I4" s="138" t="e">
        <f>'C завтраками| Bed and breakfast'!#REF!</f>
        <v>#REF!</v>
      </c>
      <c r="J4" s="138" t="e">
        <f>'C завтраками| Bed and breakfast'!#REF!</f>
        <v>#REF!</v>
      </c>
      <c r="K4" s="138" t="e">
        <f>'C завтраками| Bed and breakfast'!#REF!</f>
        <v>#REF!</v>
      </c>
      <c r="L4" s="138" t="e">
        <f>'C завтраками| Bed and breakfast'!#REF!</f>
        <v>#REF!</v>
      </c>
      <c r="M4" s="138" t="e">
        <f>'C завтраками| Bed and breakfast'!#REF!</f>
        <v>#REF!</v>
      </c>
      <c r="N4" s="138" t="e">
        <f>'C завтраками| Bed and breakfast'!#REF!</f>
        <v>#REF!</v>
      </c>
      <c r="O4" s="138" t="e">
        <f>'C завтраками| Bed and breakfast'!#REF!</f>
        <v>#REF!</v>
      </c>
      <c r="P4" s="138" t="e">
        <f>'C завтраками| Bed and breakfast'!#REF!</f>
        <v>#REF!</v>
      </c>
      <c r="Q4" s="138" t="e">
        <f>'C завтраками| Bed and breakfast'!#REF!</f>
        <v>#REF!</v>
      </c>
      <c r="R4" s="138" t="e">
        <f>'C завтраками| Bed and breakfast'!#REF!</f>
        <v>#REF!</v>
      </c>
      <c r="S4" s="138" t="e">
        <f>'C завтраками| Bed and breakfast'!#REF!</f>
        <v>#REF!</v>
      </c>
      <c r="T4" s="138" t="e">
        <f>'C завтраками| Bed and breakfast'!#REF!</f>
        <v>#REF!</v>
      </c>
      <c r="U4" s="138" t="e">
        <f>'C завтраками| Bed and breakfast'!#REF!</f>
        <v>#REF!</v>
      </c>
      <c r="V4" s="138" t="e">
        <f>'C завтраками| Bed and breakfast'!#REF!</f>
        <v>#REF!</v>
      </c>
      <c r="W4" s="138" t="e">
        <f>'C завтраками| Bed and breakfast'!#REF!</f>
        <v>#REF!</v>
      </c>
      <c r="X4" s="138" t="e">
        <f>'C завтраками| Bed and breakfast'!#REF!</f>
        <v>#REF!</v>
      </c>
      <c r="Y4" s="138" t="e">
        <f>'C завтраками| Bed and breakfast'!#REF!</f>
        <v>#REF!</v>
      </c>
      <c r="Z4" s="138" t="e">
        <f>'C завтраками| Bed and breakfast'!#REF!</f>
        <v>#REF!</v>
      </c>
      <c r="AA4" s="138" t="e">
        <f>'C завтраками| Bed and breakfast'!#REF!</f>
        <v>#REF!</v>
      </c>
      <c r="AB4" s="138" t="e">
        <f>'C завтраками| Bed and breakfast'!#REF!</f>
        <v>#REF!</v>
      </c>
      <c r="AC4" s="138" t="e">
        <f>'C завтраками| Bed and breakfast'!#REF!</f>
        <v>#REF!</v>
      </c>
      <c r="AD4" s="138" t="e">
        <f>'C завтраками| Bed and breakfast'!#REF!</f>
        <v>#REF!</v>
      </c>
      <c r="AE4" s="138" t="e">
        <f>'C завтраками| Bed and breakfast'!#REF!</f>
        <v>#REF!</v>
      </c>
      <c r="AF4" s="138" t="e">
        <f>'C завтраками| Bed and breakfast'!#REF!</f>
        <v>#REF!</v>
      </c>
      <c r="AG4" s="138" t="e">
        <f>'C завтраками| Bed and breakfast'!#REF!</f>
        <v>#REF!</v>
      </c>
      <c r="AH4" s="138" t="e">
        <f>'C завтраками| Bed and breakfast'!#REF!</f>
        <v>#REF!</v>
      </c>
      <c r="AI4" s="138" t="e">
        <f>'C завтраками| Bed and breakfast'!#REF!</f>
        <v>#REF!</v>
      </c>
      <c r="AJ4" s="138" t="e">
        <f>'C завтраками| Bed and breakfast'!#REF!</f>
        <v>#REF!</v>
      </c>
      <c r="AK4" s="138" t="e">
        <f>'C завтраками| Bed and breakfast'!#REF!</f>
        <v>#REF!</v>
      </c>
      <c r="AL4" s="138" t="e">
        <f>'C завтраками| Bed and breakfast'!#REF!</f>
        <v>#REF!</v>
      </c>
      <c r="AM4" s="138" t="e">
        <f>'C завтраками| Bed and breakfast'!#REF!</f>
        <v>#REF!</v>
      </c>
      <c r="AN4" s="138" t="e">
        <f>'C завтраками| Bed and breakfast'!#REF!</f>
        <v>#REF!</v>
      </c>
      <c r="AO4" s="138" t="e">
        <f>'C завтраками| Bed and breakfast'!#REF!</f>
        <v>#REF!</v>
      </c>
      <c r="AP4" s="138" t="e">
        <f>'C завтраками| Bed and breakfast'!#REF!</f>
        <v>#REF!</v>
      </c>
      <c r="AQ4" s="138" t="e">
        <f>'C завтраками| Bed and breakfast'!#REF!</f>
        <v>#REF!</v>
      </c>
      <c r="AR4" s="138" t="e">
        <f>'C завтраками| Bed and breakfast'!#REF!</f>
        <v>#REF!</v>
      </c>
      <c r="AS4" s="138" t="e">
        <f>'C завтраками| Bed and breakfast'!#REF!</f>
        <v>#REF!</v>
      </c>
      <c r="AT4" s="138" t="e">
        <f>'C завтраками| Bed and breakfast'!#REF!</f>
        <v>#REF!</v>
      </c>
      <c r="AU4" s="138" t="e">
        <f>'C завтраками| Bed and breakfast'!#REF!</f>
        <v>#REF!</v>
      </c>
      <c r="AV4" s="138" t="e">
        <f>'C завтраками| Bed and breakfast'!#REF!</f>
        <v>#REF!</v>
      </c>
      <c r="AW4" s="138" t="e">
        <f>'C завтраками| Bed and breakfast'!#REF!</f>
        <v>#REF!</v>
      </c>
      <c r="AX4" s="138" t="e">
        <f>'C завтраками| Bed and breakfast'!#REF!</f>
        <v>#REF!</v>
      </c>
      <c r="AY4" s="138" t="e">
        <f>'C завтраками| Bed and breakfast'!#REF!</f>
        <v>#REF!</v>
      </c>
      <c r="AZ4" s="138" t="e">
        <f>'C завтраками| Bed and breakfast'!#REF!</f>
        <v>#REF!</v>
      </c>
    </row>
    <row r="5" spans="1:52"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c r="G5" s="138" t="e">
        <f>'C завтраками| Bed and breakfast'!#REF!</f>
        <v>#REF!</v>
      </c>
      <c r="H5" s="138" t="e">
        <f>'C завтраками| Bed and breakfast'!#REF!</f>
        <v>#REF!</v>
      </c>
      <c r="I5" s="138" t="e">
        <f>'C завтраками| Bed and breakfast'!#REF!</f>
        <v>#REF!</v>
      </c>
      <c r="J5" s="138" t="e">
        <f>'C завтраками| Bed and breakfast'!#REF!</f>
        <v>#REF!</v>
      </c>
      <c r="K5" s="138" t="e">
        <f>'C завтраками| Bed and breakfast'!#REF!</f>
        <v>#REF!</v>
      </c>
      <c r="L5" s="138" t="e">
        <f>'C завтраками| Bed and breakfast'!#REF!</f>
        <v>#REF!</v>
      </c>
      <c r="M5" s="138" t="e">
        <f>'C завтраками| Bed and breakfast'!#REF!</f>
        <v>#REF!</v>
      </c>
      <c r="N5" s="138" t="e">
        <f>'C завтраками| Bed and breakfast'!#REF!</f>
        <v>#REF!</v>
      </c>
      <c r="O5" s="138" t="e">
        <f>'C завтраками| Bed and breakfast'!#REF!</f>
        <v>#REF!</v>
      </c>
      <c r="P5" s="138" t="e">
        <f>'C завтраками| Bed and breakfast'!#REF!</f>
        <v>#REF!</v>
      </c>
      <c r="Q5" s="138" t="e">
        <f>'C завтраками| Bed and breakfast'!#REF!</f>
        <v>#REF!</v>
      </c>
      <c r="R5" s="138" t="e">
        <f>'C завтраками| Bed and breakfast'!#REF!</f>
        <v>#REF!</v>
      </c>
      <c r="S5" s="138" t="e">
        <f>'C завтраками| Bed and breakfast'!#REF!</f>
        <v>#REF!</v>
      </c>
      <c r="T5" s="138" t="e">
        <f>'C завтраками| Bed and breakfast'!#REF!</f>
        <v>#REF!</v>
      </c>
      <c r="U5" s="138" t="e">
        <f>'C завтраками| Bed and breakfast'!#REF!</f>
        <v>#REF!</v>
      </c>
      <c r="V5" s="138" t="e">
        <f>'C завтраками| Bed and breakfast'!#REF!</f>
        <v>#REF!</v>
      </c>
      <c r="W5" s="138" t="e">
        <f>'C завтраками| Bed and breakfast'!#REF!</f>
        <v>#REF!</v>
      </c>
      <c r="X5" s="138" t="e">
        <f>'C завтраками| Bed and breakfast'!#REF!</f>
        <v>#REF!</v>
      </c>
      <c r="Y5" s="138" t="e">
        <f>'C завтраками| Bed and breakfast'!#REF!</f>
        <v>#REF!</v>
      </c>
      <c r="Z5" s="138" t="e">
        <f>'C завтраками| Bed and breakfast'!#REF!</f>
        <v>#REF!</v>
      </c>
      <c r="AA5" s="138" t="e">
        <f>'C завтраками| Bed and breakfast'!#REF!</f>
        <v>#REF!</v>
      </c>
      <c r="AB5" s="138" t="e">
        <f>'C завтраками| Bed and breakfast'!#REF!</f>
        <v>#REF!</v>
      </c>
      <c r="AC5" s="138" t="e">
        <f>'C завтраками| Bed and breakfast'!#REF!</f>
        <v>#REF!</v>
      </c>
      <c r="AD5" s="138" t="e">
        <f>'C завтраками| Bed and breakfast'!#REF!</f>
        <v>#REF!</v>
      </c>
      <c r="AE5" s="138" t="e">
        <f>'C завтраками| Bed and breakfast'!#REF!</f>
        <v>#REF!</v>
      </c>
      <c r="AF5" s="138" t="e">
        <f>'C завтраками| Bed and breakfast'!#REF!</f>
        <v>#REF!</v>
      </c>
      <c r="AG5" s="138" t="e">
        <f>'C завтраками| Bed and breakfast'!#REF!</f>
        <v>#REF!</v>
      </c>
      <c r="AH5" s="138" t="e">
        <f>'C завтраками| Bed and breakfast'!#REF!</f>
        <v>#REF!</v>
      </c>
      <c r="AI5" s="138" t="e">
        <f>'C завтраками| Bed and breakfast'!#REF!</f>
        <v>#REF!</v>
      </c>
      <c r="AJ5" s="138" t="e">
        <f>'C завтраками| Bed and breakfast'!#REF!</f>
        <v>#REF!</v>
      </c>
      <c r="AK5" s="138" t="e">
        <f>'C завтраками| Bed and breakfast'!#REF!</f>
        <v>#REF!</v>
      </c>
      <c r="AL5" s="138" t="e">
        <f>'C завтраками| Bed and breakfast'!#REF!</f>
        <v>#REF!</v>
      </c>
      <c r="AM5" s="138" t="e">
        <f>'C завтраками| Bed and breakfast'!#REF!</f>
        <v>#REF!</v>
      </c>
      <c r="AN5" s="138" t="e">
        <f>'C завтраками| Bed and breakfast'!#REF!</f>
        <v>#REF!</v>
      </c>
      <c r="AO5" s="138" t="e">
        <f>'C завтраками| Bed and breakfast'!#REF!</f>
        <v>#REF!</v>
      </c>
      <c r="AP5" s="138" t="e">
        <f>'C завтраками| Bed and breakfast'!#REF!</f>
        <v>#REF!</v>
      </c>
      <c r="AQ5" s="138" t="e">
        <f>'C завтраками| Bed and breakfast'!#REF!</f>
        <v>#REF!</v>
      </c>
      <c r="AR5" s="138" t="e">
        <f>'C завтраками| Bed and breakfast'!#REF!</f>
        <v>#REF!</v>
      </c>
      <c r="AS5" s="138" t="e">
        <f>'C завтраками| Bed and breakfast'!#REF!</f>
        <v>#REF!</v>
      </c>
      <c r="AT5" s="138" t="e">
        <f>'C завтраками| Bed and breakfast'!#REF!</f>
        <v>#REF!</v>
      </c>
      <c r="AU5" s="138" t="e">
        <f>'C завтраками| Bed and breakfast'!#REF!</f>
        <v>#REF!</v>
      </c>
      <c r="AV5" s="138" t="e">
        <f>'C завтраками| Bed and breakfast'!#REF!</f>
        <v>#REF!</v>
      </c>
      <c r="AW5" s="138" t="e">
        <f>'C завтраками| Bed and breakfast'!#REF!</f>
        <v>#REF!</v>
      </c>
      <c r="AX5" s="138" t="e">
        <f>'C завтраками| Bed and breakfast'!#REF!</f>
        <v>#REF!</v>
      </c>
      <c r="AY5" s="138" t="e">
        <f>'C завтраками| Bed and breakfast'!#REF!</f>
        <v>#REF!</v>
      </c>
      <c r="AZ5" s="138"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7">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7">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8" t="e">
        <f t="shared" ref="B24:B25" si="0">B4</f>
        <v>#REF!</v>
      </c>
      <c r="C24" s="138" t="e">
        <f t="shared" ref="C24:AZ24" si="1">C4</f>
        <v>#REF!</v>
      </c>
      <c r="D24" s="138" t="e">
        <f t="shared" si="1"/>
        <v>#REF!</v>
      </c>
      <c r="E24" s="138" t="e">
        <f t="shared" si="1"/>
        <v>#REF!</v>
      </c>
      <c r="F24" s="138" t="e">
        <f t="shared" si="1"/>
        <v>#REF!</v>
      </c>
      <c r="G24" s="138" t="e">
        <f t="shared" si="1"/>
        <v>#REF!</v>
      </c>
      <c r="H24" s="138" t="e">
        <f t="shared" si="1"/>
        <v>#REF!</v>
      </c>
      <c r="I24" s="138" t="e">
        <f t="shared" si="1"/>
        <v>#REF!</v>
      </c>
      <c r="J24" s="138" t="e">
        <f t="shared" si="1"/>
        <v>#REF!</v>
      </c>
      <c r="K24" s="138" t="e">
        <f t="shared" si="1"/>
        <v>#REF!</v>
      </c>
      <c r="L24" s="138" t="e">
        <f t="shared" si="1"/>
        <v>#REF!</v>
      </c>
      <c r="M24" s="138" t="e">
        <f t="shared" si="1"/>
        <v>#REF!</v>
      </c>
      <c r="N24" s="138" t="e">
        <f t="shared" si="1"/>
        <v>#REF!</v>
      </c>
      <c r="O24" s="138" t="e">
        <f t="shared" si="1"/>
        <v>#REF!</v>
      </c>
      <c r="P24" s="138" t="e">
        <f t="shared" si="1"/>
        <v>#REF!</v>
      </c>
      <c r="Q24" s="138" t="e">
        <f t="shared" si="1"/>
        <v>#REF!</v>
      </c>
      <c r="R24" s="138" t="e">
        <f t="shared" si="1"/>
        <v>#REF!</v>
      </c>
      <c r="S24" s="138" t="e">
        <f t="shared" si="1"/>
        <v>#REF!</v>
      </c>
      <c r="T24" s="138" t="e">
        <f t="shared" si="1"/>
        <v>#REF!</v>
      </c>
      <c r="U24" s="138" t="e">
        <f t="shared" si="1"/>
        <v>#REF!</v>
      </c>
      <c r="V24" s="138" t="e">
        <f t="shared" si="1"/>
        <v>#REF!</v>
      </c>
      <c r="W24" s="138" t="e">
        <f t="shared" si="1"/>
        <v>#REF!</v>
      </c>
      <c r="X24" s="138" t="e">
        <f t="shared" si="1"/>
        <v>#REF!</v>
      </c>
      <c r="Y24" s="138" t="e">
        <f t="shared" si="1"/>
        <v>#REF!</v>
      </c>
      <c r="Z24" s="138" t="e">
        <f t="shared" si="1"/>
        <v>#REF!</v>
      </c>
      <c r="AA24" s="138" t="e">
        <f t="shared" si="1"/>
        <v>#REF!</v>
      </c>
      <c r="AB24" s="138" t="e">
        <f t="shared" si="1"/>
        <v>#REF!</v>
      </c>
      <c r="AC24" s="138" t="e">
        <f t="shared" si="1"/>
        <v>#REF!</v>
      </c>
      <c r="AD24" s="138" t="e">
        <f t="shared" si="1"/>
        <v>#REF!</v>
      </c>
      <c r="AE24" s="138" t="e">
        <f t="shared" si="1"/>
        <v>#REF!</v>
      </c>
      <c r="AF24" s="138" t="e">
        <f t="shared" si="1"/>
        <v>#REF!</v>
      </c>
      <c r="AG24" s="138" t="e">
        <f t="shared" si="1"/>
        <v>#REF!</v>
      </c>
      <c r="AH24" s="138" t="e">
        <f t="shared" si="1"/>
        <v>#REF!</v>
      </c>
      <c r="AI24" s="138" t="e">
        <f t="shared" si="1"/>
        <v>#REF!</v>
      </c>
      <c r="AJ24" s="138" t="e">
        <f t="shared" si="1"/>
        <v>#REF!</v>
      </c>
      <c r="AK24" s="138" t="e">
        <f t="shared" si="1"/>
        <v>#REF!</v>
      </c>
      <c r="AL24" s="138" t="e">
        <f t="shared" si="1"/>
        <v>#REF!</v>
      </c>
      <c r="AM24" s="138" t="e">
        <f t="shared" si="1"/>
        <v>#REF!</v>
      </c>
      <c r="AN24" s="138" t="e">
        <f t="shared" si="1"/>
        <v>#REF!</v>
      </c>
      <c r="AO24" s="138" t="e">
        <f t="shared" si="1"/>
        <v>#REF!</v>
      </c>
      <c r="AP24" s="138" t="e">
        <f t="shared" si="1"/>
        <v>#REF!</v>
      </c>
      <c r="AQ24" s="138" t="e">
        <f t="shared" si="1"/>
        <v>#REF!</v>
      </c>
      <c r="AR24" s="138" t="e">
        <f t="shared" si="1"/>
        <v>#REF!</v>
      </c>
      <c r="AS24" s="138" t="e">
        <f t="shared" si="1"/>
        <v>#REF!</v>
      </c>
      <c r="AT24" s="138" t="e">
        <f t="shared" si="1"/>
        <v>#REF!</v>
      </c>
      <c r="AU24" s="138" t="e">
        <f t="shared" si="1"/>
        <v>#REF!</v>
      </c>
      <c r="AV24" s="138" t="e">
        <f t="shared" si="1"/>
        <v>#REF!</v>
      </c>
      <c r="AW24" s="138" t="e">
        <f t="shared" si="1"/>
        <v>#REF!</v>
      </c>
      <c r="AX24" s="138" t="e">
        <f t="shared" si="1"/>
        <v>#REF!</v>
      </c>
      <c r="AY24" s="138" t="e">
        <f t="shared" si="1"/>
        <v>#REF!</v>
      </c>
      <c r="AZ24" s="138" t="e">
        <f t="shared" si="1"/>
        <v>#REF!</v>
      </c>
    </row>
    <row r="25" spans="1:52" ht="20.25" customHeight="1" x14ac:dyDescent="0.2">
      <c r="A25" s="90" t="s">
        <v>64</v>
      </c>
      <c r="B25" s="138" t="e">
        <f t="shared" si="0"/>
        <v>#REF!</v>
      </c>
      <c r="C25" s="138" t="e">
        <f t="shared" ref="C25:AZ25" si="2">C5</f>
        <v>#REF!</v>
      </c>
      <c r="D25" s="138" t="e">
        <f t="shared" si="2"/>
        <v>#REF!</v>
      </c>
      <c r="E25" s="138" t="e">
        <f t="shared" si="2"/>
        <v>#REF!</v>
      </c>
      <c r="F25" s="138" t="e">
        <f t="shared" si="2"/>
        <v>#REF!</v>
      </c>
      <c r="G25" s="138" t="e">
        <f t="shared" si="2"/>
        <v>#REF!</v>
      </c>
      <c r="H25" s="138" t="e">
        <f t="shared" si="2"/>
        <v>#REF!</v>
      </c>
      <c r="I25" s="138" t="e">
        <f t="shared" si="2"/>
        <v>#REF!</v>
      </c>
      <c r="J25" s="138" t="e">
        <f t="shared" si="2"/>
        <v>#REF!</v>
      </c>
      <c r="K25" s="138" t="e">
        <f t="shared" si="2"/>
        <v>#REF!</v>
      </c>
      <c r="L25" s="138" t="e">
        <f t="shared" si="2"/>
        <v>#REF!</v>
      </c>
      <c r="M25" s="138" t="e">
        <f t="shared" si="2"/>
        <v>#REF!</v>
      </c>
      <c r="N25" s="138" t="e">
        <f t="shared" si="2"/>
        <v>#REF!</v>
      </c>
      <c r="O25" s="138" t="e">
        <f t="shared" si="2"/>
        <v>#REF!</v>
      </c>
      <c r="P25" s="138" t="e">
        <f t="shared" si="2"/>
        <v>#REF!</v>
      </c>
      <c r="Q25" s="138" t="e">
        <f t="shared" si="2"/>
        <v>#REF!</v>
      </c>
      <c r="R25" s="138" t="e">
        <f t="shared" si="2"/>
        <v>#REF!</v>
      </c>
      <c r="S25" s="138" t="e">
        <f t="shared" si="2"/>
        <v>#REF!</v>
      </c>
      <c r="T25" s="138" t="e">
        <f t="shared" si="2"/>
        <v>#REF!</v>
      </c>
      <c r="U25" s="138" t="e">
        <f t="shared" si="2"/>
        <v>#REF!</v>
      </c>
      <c r="V25" s="138" t="e">
        <f t="shared" si="2"/>
        <v>#REF!</v>
      </c>
      <c r="W25" s="138" t="e">
        <f t="shared" si="2"/>
        <v>#REF!</v>
      </c>
      <c r="X25" s="138" t="e">
        <f t="shared" si="2"/>
        <v>#REF!</v>
      </c>
      <c r="Y25" s="138" t="e">
        <f t="shared" si="2"/>
        <v>#REF!</v>
      </c>
      <c r="Z25" s="138" t="e">
        <f t="shared" si="2"/>
        <v>#REF!</v>
      </c>
      <c r="AA25" s="138" t="e">
        <f t="shared" si="2"/>
        <v>#REF!</v>
      </c>
      <c r="AB25" s="138" t="e">
        <f t="shared" si="2"/>
        <v>#REF!</v>
      </c>
      <c r="AC25" s="138" t="e">
        <f t="shared" si="2"/>
        <v>#REF!</v>
      </c>
      <c r="AD25" s="138" t="e">
        <f t="shared" si="2"/>
        <v>#REF!</v>
      </c>
      <c r="AE25" s="138" t="e">
        <f t="shared" si="2"/>
        <v>#REF!</v>
      </c>
      <c r="AF25" s="138" t="e">
        <f t="shared" si="2"/>
        <v>#REF!</v>
      </c>
      <c r="AG25" s="138" t="e">
        <f t="shared" si="2"/>
        <v>#REF!</v>
      </c>
      <c r="AH25" s="138" t="e">
        <f t="shared" si="2"/>
        <v>#REF!</v>
      </c>
      <c r="AI25" s="138" t="e">
        <f t="shared" si="2"/>
        <v>#REF!</v>
      </c>
      <c r="AJ25" s="138" t="e">
        <f t="shared" si="2"/>
        <v>#REF!</v>
      </c>
      <c r="AK25" s="138" t="e">
        <f t="shared" si="2"/>
        <v>#REF!</v>
      </c>
      <c r="AL25" s="138" t="e">
        <f t="shared" si="2"/>
        <v>#REF!</v>
      </c>
      <c r="AM25" s="138" t="e">
        <f t="shared" si="2"/>
        <v>#REF!</v>
      </c>
      <c r="AN25" s="138" t="e">
        <f t="shared" si="2"/>
        <v>#REF!</v>
      </c>
      <c r="AO25" s="138" t="e">
        <f t="shared" si="2"/>
        <v>#REF!</v>
      </c>
      <c r="AP25" s="138" t="e">
        <f t="shared" si="2"/>
        <v>#REF!</v>
      </c>
      <c r="AQ25" s="138" t="e">
        <f t="shared" si="2"/>
        <v>#REF!</v>
      </c>
      <c r="AR25" s="138" t="e">
        <f t="shared" si="2"/>
        <v>#REF!</v>
      </c>
      <c r="AS25" s="138" t="e">
        <f t="shared" si="2"/>
        <v>#REF!</v>
      </c>
      <c r="AT25" s="138" t="e">
        <f t="shared" si="2"/>
        <v>#REF!</v>
      </c>
      <c r="AU25" s="138" t="e">
        <f t="shared" si="2"/>
        <v>#REF!</v>
      </c>
      <c r="AV25" s="138" t="e">
        <f t="shared" si="2"/>
        <v>#REF!</v>
      </c>
      <c r="AW25" s="138" t="e">
        <f t="shared" si="2"/>
        <v>#REF!</v>
      </c>
      <c r="AX25" s="138" t="e">
        <f t="shared" si="2"/>
        <v>#REF!</v>
      </c>
      <c r="AY25" s="138" t="e">
        <f t="shared" si="2"/>
        <v>#REF!</v>
      </c>
      <c r="AZ25" s="138"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7">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7">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250</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9" t="s">
        <v>82</v>
      </c>
    </row>
    <row r="2" spans="1:52" s="51" customFormat="1" ht="12" customHeight="1" x14ac:dyDescent="0.2">
      <c r="A2" s="209"/>
    </row>
    <row r="3" spans="1:52" s="51" customFormat="1" ht="11.1" customHeight="1" x14ac:dyDescent="0.2">
      <c r="A3" s="97" t="s">
        <v>223</v>
      </c>
    </row>
    <row r="4" spans="1:52"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c r="G4" s="138" t="e">
        <f>'C завтраками| Bed and breakfast'!#REF!</f>
        <v>#REF!</v>
      </c>
      <c r="H4" s="138" t="e">
        <f>'C завтраками| Bed and breakfast'!#REF!</f>
        <v>#REF!</v>
      </c>
      <c r="I4" s="138" t="e">
        <f>'C завтраками| Bed and breakfast'!#REF!</f>
        <v>#REF!</v>
      </c>
      <c r="J4" s="138" t="e">
        <f>'C завтраками| Bed and breakfast'!#REF!</f>
        <v>#REF!</v>
      </c>
      <c r="K4" s="138" t="e">
        <f>'C завтраками| Bed and breakfast'!#REF!</f>
        <v>#REF!</v>
      </c>
      <c r="L4" s="138" t="e">
        <f>'C завтраками| Bed and breakfast'!#REF!</f>
        <v>#REF!</v>
      </c>
      <c r="M4" s="138" t="e">
        <f>'C завтраками| Bed and breakfast'!#REF!</f>
        <v>#REF!</v>
      </c>
      <c r="N4" s="138" t="e">
        <f>'C завтраками| Bed and breakfast'!#REF!</f>
        <v>#REF!</v>
      </c>
      <c r="O4" s="138" t="e">
        <f>'C завтраками| Bed and breakfast'!#REF!</f>
        <v>#REF!</v>
      </c>
      <c r="P4" s="138" t="e">
        <f>'C завтраками| Bed and breakfast'!#REF!</f>
        <v>#REF!</v>
      </c>
      <c r="Q4" s="138" t="e">
        <f>'C завтраками| Bed and breakfast'!#REF!</f>
        <v>#REF!</v>
      </c>
      <c r="R4" s="138" t="e">
        <f>'C завтраками| Bed and breakfast'!#REF!</f>
        <v>#REF!</v>
      </c>
      <c r="S4" s="138" t="e">
        <f>'C завтраками| Bed and breakfast'!#REF!</f>
        <v>#REF!</v>
      </c>
      <c r="T4" s="138" t="e">
        <f>'C завтраками| Bed and breakfast'!#REF!</f>
        <v>#REF!</v>
      </c>
      <c r="U4" s="138" t="e">
        <f>'C завтраками| Bed and breakfast'!#REF!</f>
        <v>#REF!</v>
      </c>
      <c r="V4" s="138" t="e">
        <f>'C завтраками| Bed and breakfast'!#REF!</f>
        <v>#REF!</v>
      </c>
      <c r="W4" s="138" t="e">
        <f>'C завтраками| Bed and breakfast'!#REF!</f>
        <v>#REF!</v>
      </c>
      <c r="X4" s="138" t="e">
        <f>'C завтраками| Bed and breakfast'!#REF!</f>
        <v>#REF!</v>
      </c>
      <c r="Y4" s="138" t="e">
        <f>'C завтраками| Bed and breakfast'!#REF!</f>
        <v>#REF!</v>
      </c>
      <c r="Z4" s="138" t="e">
        <f>'C завтраками| Bed and breakfast'!#REF!</f>
        <v>#REF!</v>
      </c>
      <c r="AA4" s="138" t="e">
        <f>'C завтраками| Bed and breakfast'!#REF!</f>
        <v>#REF!</v>
      </c>
      <c r="AB4" s="138" t="e">
        <f>'C завтраками| Bed and breakfast'!#REF!</f>
        <v>#REF!</v>
      </c>
      <c r="AC4" s="138" t="e">
        <f>'C завтраками| Bed and breakfast'!#REF!</f>
        <v>#REF!</v>
      </c>
      <c r="AD4" s="138" t="e">
        <f>'C завтраками| Bed and breakfast'!#REF!</f>
        <v>#REF!</v>
      </c>
      <c r="AE4" s="138" t="e">
        <f>'C завтраками| Bed and breakfast'!#REF!</f>
        <v>#REF!</v>
      </c>
      <c r="AF4" s="138" t="e">
        <f>'C завтраками| Bed and breakfast'!#REF!</f>
        <v>#REF!</v>
      </c>
      <c r="AG4" s="138" t="e">
        <f>'C завтраками| Bed and breakfast'!#REF!</f>
        <v>#REF!</v>
      </c>
      <c r="AH4" s="138" t="e">
        <f>'C завтраками| Bed and breakfast'!#REF!</f>
        <v>#REF!</v>
      </c>
      <c r="AI4" s="138" t="e">
        <f>'C завтраками| Bed and breakfast'!#REF!</f>
        <v>#REF!</v>
      </c>
      <c r="AJ4" s="138" t="e">
        <f>'C завтраками| Bed and breakfast'!#REF!</f>
        <v>#REF!</v>
      </c>
      <c r="AK4" s="138" t="e">
        <f>'C завтраками| Bed and breakfast'!#REF!</f>
        <v>#REF!</v>
      </c>
      <c r="AL4" s="138" t="e">
        <f>'C завтраками| Bed and breakfast'!#REF!</f>
        <v>#REF!</v>
      </c>
      <c r="AM4" s="138" t="e">
        <f>'C завтраками| Bed and breakfast'!#REF!</f>
        <v>#REF!</v>
      </c>
      <c r="AN4" s="138" t="e">
        <f>'C завтраками| Bed and breakfast'!#REF!</f>
        <v>#REF!</v>
      </c>
      <c r="AO4" s="138" t="e">
        <f>'C завтраками| Bed and breakfast'!#REF!</f>
        <v>#REF!</v>
      </c>
      <c r="AP4" s="138" t="e">
        <f>'C завтраками| Bed and breakfast'!#REF!</f>
        <v>#REF!</v>
      </c>
      <c r="AQ4" s="138" t="e">
        <f>'C завтраками| Bed and breakfast'!#REF!</f>
        <v>#REF!</v>
      </c>
      <c r="AR4" s="138" t="e">
        <f>'C завтраками| Bed and breakfast'!#REF!</f>
        <v>#REF!</v>
      </c>
      <c r="AS4" s="138" t="e">
        <f>'C завтраками| Bed and breakfast'!#REF!</f>
        <v>#REF!</v>
      </c>
      <c r="AT4" s="138" t="e">
        <f>'C завтраками| Bed and breakfast'!#REF!</f>
        <v>#REF!</v>
      </c>
      <c r="AU4" s="138" t="e">
        <f>'C завтраками| Bed and breakfast'!#REF!</f>
        <v>#REF!</v>
      </c>
      <c r="AV4" s="138" t="e">
        <f>'C завтраками| Bed and breakfast'!#REF!</f>
        <v>#REF!</v>
      </c>
      <c r="AW4" s="138" t="e">
        <f>'C завтраками| Bed and breakfast'!#REF!</f>
        <v>#REF!</v>
      </c>
      <c r="AX4" s="138" t="e">
        <f>'C завтраками| Bed and breakfast'!#REF!</f>
        <v>#REF!</v>
      </c>
      <c r="AY4" s="138" t="e">
        <f>'C завтраками| Bed and breakfast'!#REF!</f>
        <v>#REF!</v>
      </c>
      <c r="AZ4" s="138" t="e">
        <f>'C завтраками| Bed and breakfast'!#REF!</f>
        <v>#REF!</v>
      </c>
    </row>
    <row r="5" spans="1:52"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c r="G5" s="138" t="e">
        <f>'C завтраками| Bed and breakfast'!#REF!</f>
        <v>#REF!</v>
      </c>
      <c r="H5" s="138" t="e">
        <f>'C завтраками| Bed and breakfast'!#REF!</f>
        <v>#REF!</v>
      </c>
      <c r="I5" s="138" t="e">
        <f>'C завтраками| Bed and breakfast'!#REF!</f>
        <v>#REF!</v>
      </c>
      <c r="J5" s="138" t="e">
        <f>'C завтраками| Bed and breakfast'!#REF!</f>
        <v>#REF!</v>
      </c>
      <c r="K5" s="138" t="e">
        <f>'C завтраками| Bed and breakfast'!#REF!</f>
        <v>#REF!</v>
      </c>
      <c r="L5" s="138" t="e">
        <f>'C завтраками| Bed and breakfast'!#REF!</f>
        <v>#REF!</v>
      </c>
      <c r="M5" s="138" t="e">
        <f>'C завтраками| Bed and breakfast'!#REF!</f>
        <v>#REF!</v>
      </c>
      <c r="N5" s="138" t="e">
        <f>'C завтраками| Bed and breakfast'!#REF!</f>
        <v>#REF!</v>
      </c>
      <c r="O5" s="138" t="e">
        <f>'C завтраками| Bed and breakfast'!#REF!</f>
        <v>#REF!</v>
      </c>
      <c r="P5" s="138" t="e">
        <f>'C завтраками| Bed and breakfast'!#REF!</f>
        <v>#REF!</v>
      </c>
      <c r="Q5" s="138" t="e">
        <f>'C завтраками| Bed and breakfast'!#REF!</f>
        <v>#REF!</v>
      </c>
      <c r="R5" s="138" t="e">
        <f>'C завтраками| Bed and breakfast'!#REF!</f>
        <v>#REF!</v>
      </c>
      <c r="S5" s="138" t="e">
        <f>'C завтраками| Bed and breakfast'!#REF!</f>
        <v>#REF!</v>
      </c>
      <c r="T5" s="138" t="e">
        <f>'C завтраками| Bed and breakfast'!#REF!</f>
        <v>#REF!</v>
      </c>
      <c r="U5" s="138" t="e">
        <f>'C завтраками| Bed and breakfast'!#REF!</f>
        <v>#REF!</v>
      </c>
      <c r="V5" s="138" t="e">
        <f>'C завтраками| Bed and breakfast'!#REF!</f>
        <v>#REF!</v>
      </c>
      <c r="W5" s="138" t="e">
        <f>'C завтраками| Bed and breakfast'!#REF!</f>
        <v>#REF!</v>
      </c>
      <c r="X5" s="138" t="e">
        <f>'C завтраками| Bed and breakfast'!#REF!</f>
        <v>#REF!</v>
      </c>
      <c r="Y5" s="138" t="e">
        <f>'C завтраками| Bed and breakfast'!#REF!</f>
        <v>#REF!</v>
      </c>
      <c r="Z5" s="138" t="e">
        <f>'C завтраками| Bed and breakfast'!#REF!</f>
        <v>#REF!</v>
      </c>
      <c r="AA5" s="138" t="e">
        <f>'C завтраками| Bed and breakfast'!#REF!</f>
        <v>#REF!</v>
      </c>
      <c r="AB5" s="138" t="e">
        <f>'C завтраками| Bed and breakfast'!#REF!</f>
        <v>#REF!</v>
      </c>
      <c r="AC5" s="138" t="e">
        <f>'C завтраками| Bed and breakfast'!#REF!</f>
        <v>#REF!</v>
      </c>
      <c r="AD5" s="138" t="e">
        <f>'C завтраками| Bed and breakfast'!#REF!</f>
        <v>#REF!</v>
      </c>
      <c r="AE5" s="138" t="e">
        <f>'C завтраками| Bed and breakfast'!#REF!</f>
        <v>#REF!</v>
      </c>
      <c r="AF5" s="138" t="e">
        <f>'C завтраками| Bed and breakfast'!#REF!</f>
        <v>#REF!</v>
      </c>
      <c r="AG5" s="138" t="e">
        <f>'C завтраками| Bed and breakfast'!#REF!</f>
        <v>#REF!</v>
      </c>
      <c r="AH5" s="138" t="e">
        <f>'C завтраками| Bed and breakfast'!#REF!</f>
        <v>#REF!</v>
      </c>
      <c r="AI5" s="138" t="e">
        <f>'C завтраками| Bed and breakfast'!#REF!</f>
        <v>#REF!</v>
      </c>
      <c r="AJ5" s="138" t="e">
        <f>'C завтраками| Bed and breakfast'!#REF!</f>
        <v>#REF!</v>
      </c>
      <c r="AK5" s="138" t="e">
        <f>'C завтраками| Bed and breakfast'!#REF!</f>
        <v>#REF!</v>
      </c>
      <c r="AL5" s="138" t="e">
        <f>'C завтраками| Bed and breakfast'!#REF!</f>
        <v>#REF!</v>
      </c>
      <c r="AM5" s="138" t="e">
        <f>'C завтраками| Bed and breakfast'!#REF!</f>
        <v>#REF!</v>
      </c>
      <c r="AN5" s="138" t="e">
        <f>'C завтраками| Bed and breakfast'!#REF!</f>
        <v>#REF!</v>
      </c>
      <c r="AO5" s="138" t="e">
        <f>'C завтраками| Bed and breakfast'!#REF!</f>
        <v>#REF!</v>
      </c>
      <c r="AP5" s="138" t="e">
        <f>'C завтраками| Bed and breakfast'!#REF!</f>
        <v>#REF!</v>
      </c>
      <c r="AQ5" s="138" t="e">
        <f>'C завтраками| Bed and breakfast'!#REF!</f>
        <v>#REF!</v>
      </c>
      <c r="AR5" s="138" t="e">
        <f>'C завтраками| Bed and breakfast'!#REF!</f>
        <v>#REF!</v>
      </c>
      <c r="AS5" s="138" t="e">
        <f>'C завтраками| Bed and breakfast'!#REF!</f>
        <v>#REF!</v>
      </c>
      <c r="AT5" s="138" t="e">
        <f>'C завтраками| Bed and breakfast'!#REF!</f>
        <v>#REF!</v>
      </c>
      <c r="AU5" s="138" t="e">
        <f>'C завтраками| Bed and breakfast'!#REF!</f>
        <v>#REF!</v>
      </c>
      <c r="AV5" s="138" t="e">
        <f>'C завтраками| Bed and breakfast'!#REF!</f>
        <v>#REF!</v>
      </c>
      <c r="AW5" s="138" t="e">
        <f>'C завтраками| Bed and breakfast'!#REF!</f>
        <v>#REF!</v>
      </c>
      <c r="AX5" s="138" t="e">
        <f>'C завтраками| Bed and breakfast'!#REF!</f>
        <v>#REF!</v>
      </c>
      <c r="AY5" s="138" t="e">
        <f>'C завтраками| Bed and breakfast'!#REF!</f>
        <v>#REF!</v>
      </c>
      <c r="AZ5" s="138"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7">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7">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8" t="e">
        <f t="shared" ref="B24:B25" si="0">B4</f>
        <v>#REF!</v>
      </c>
      <c r="C24" s="138" t="e">
        <f t="shared" ref="C24:AZ24" si="1">C4</f>
        <v>#REF!</v>
      </c>
      <c r="D24" s="138" t="e">
        <f t="shared" si="1"/>
        <v>#REF!</v>
      </c>
      <c r="E24" s="138" t="e">
        <f t="shared" si="1"/>
        <v>#REF!</v>
      </c>
      <c r="F24" s="138" t="e">
        <f t="shared" si="1"/>
        <v>#REF!</v>
      </c>
      <c r="G24" s="138" t="e">
        <f t="shared" si="1"/>
        <v>#REF!</v>
      </c>
      <c r="H24" s="138" t="e">
        <f t="shared" si="1"/>
        <v>#REF!</v>
      </c>
      <c r="I24" s="138" t="e">
        <f t="shared" si="1"/>
        <v>#REF!</v>
      </c>
      <c r="J24" s="138" t="e">
        <f t="shared" si="1"/>
        <v>#REF!</v>
      </c>
      <c r="K24" s="138" t="e">
        <f t="shared" si="1"/>
        <v>#REF!</v>
      </c>
      <c r="L24" s="138" t="e">
        <f t="shared" si="1"/>
        <v>#REF!</v>
      </c>
      <c r="M24" s="138" t="e">
        <f t="shared" si="1"/>
        <v>#REF!</v>
      </c>
      <c r="N24" s="138" t="e">
        <f t="shared" si="1"/>
        <v>#REF!</v>
      </c>
      <c r="O24" s="138" t="e">
        <f t="shared" si="1"/>
        <v>#REF!</v>
      </c>
      <c r="P24" s="138" t="e">
        <f t="shared" si="1"/>
        <v>#REF!</v>
      </c>
      <c r="Q24" s="138" t="e">
        <f t="shared" si="1"/>
        <v>#REF!</v>
      </c>
      <c r="R24" s="138" t="e">
        <f t="shared" si="1"/>
        <v>#REF!</v>
      </c>
      <c r="S24" s="138" t="e">
        <f t="shared" si="1"/>
        <v>#REF!</v>
      </c>
      <c r="T24" s="138" t="e">
        <f t="shared" si="1"/>
        <v>#REF!</v>
      </c>
      <c r="U24" s="138" t="e">
        <f t="shared" si="1"/>
        <v>#REF!</v>
      </c>
      <c r="V24" s="138" t="e">
        <f t="shared" si="1"/>
        <v>#REF!</v>
      </c>
      <c r="W24" s="138" t="e">
        <f t="shared" si="1"/>
        <v>#REF!</v>
      </c>
      <c r="X24" s="138" t="e">
        <f t="shared" si="1"/>
        <v>#REF!</v>
      </c>
      <c r="Y24" s="138" t="e">
        <f t="shared" si="1"/>
        <v>#REF!</v>
      </c>
      <c r="Z24" s="138" t="e">
        <f t="shared" si="1"/>
        <v>#REF!</v>
      </c>
      <c r="AA24" s="138" t="e">
        <f t="shared" si="1"/>
        <v>#REF!</v>
      </c>
      <c r="AB24" s="138" t="e">
        <f t="shared" si="1"/>
        <v>#REF!</v>
      </c>
      <c r="AC24" s="138" t="e">
        <f t="shared" si="1"/>
        <v>#REF!</v>
      </c>
      <c r="AD24" s="138" t="e">
        <f t="shared" si="1"/>
        <v>#REF!</v>
      </c>
      <c r="AE24" s="138" t="e">
        <f t="shared" si="1"/>
        <v>#REF!</v>
      </c>
      <c r="AF24" s="138" t="e">
        <f t="shared" si="1"/>
        <v>#REF!</v>
      </c>
      <c r="AG24" s="138" t="e">
        <f t="shared" si="1"/>
        <v>#REF!</v>
      </c>
      <c r="AH24" s="138" t="e">
        <f t="shared" si="1"/>
        <v>#REF!</v>
      </c>
      <c r="AI24" s="138" t="e">
        <f t="shared" si="1"/>
        <v>#REF!</v>
      </c>
      <c r="AJ24" s="138" t="e">
        <f t="shared" si="1"/>
        <v>#REF!</v>
      </c>
      <c r="AK24" s="138" t="e">
        <f t="shared" si="1"/>
        <v>#REF!</v>
      </c>
      <c r="AL24" s="138" t="e">
        <f t="shared" si="1"/>
        <v>#REF!</v>
      </c>
      <c r="AM24" s="138" t="e">
        <f t="shared" si="1"/>
        <v>#REF!</v>
      </c>
      <c r="AN24" s="138" t="e">
        <f t="shared" si="1"/>
        <v>#REF!</v>
      </c>
      <c r="AO24" s="138" t="e">
        <f t="shared" si="1"/>
        <v>#REF!</v>
      </c>
      <c r="AP24" s="138" t="e">
        <f t="shared" si="1"/>
        <v>#REF!</v>
      </c>
      <c r="AQ24" s="138" t="e">
        <f t="shared" si="1"/>
        <v>#REF!</v>
      </c>
      <c r="AR24" s="138" t="e">
        <f t="shared" si="1"/>
        <v>#REF!</v>
      </c>
      <c r="AS24" s="138" t="e">
        <f t="shared" si="1"/>
        <v>#REF!</v>
      </c>
      <c r="AT24" s="138" t="e">
        <f t="shared" si="1"/>
        <v>#REF!</v>
      </c>
      <c r="AU24" s="138" t="e">
        <f t="shared" si="1"/>
        <v>#REF!</v>
      </c>
      <c r="AV24" s="138" t="e">
        <f t="shared" si="1"/>
        <v>#REF!</v>
      </c>
      <c r="AW24" s="138" t="e">
        <f t="shared" si="1"/>
        <v>#REF!</v>
      </c>
      <c r="AX24" s="138" t="e">
        <f t="shared" si="1"/>
        <v>#REF!</v>
      </c>
      <c r="AY24" s="138" t="e">
        <f t="shared" si="1"/>
        <v>#REF!</v>
      </c>
      <c r="AZ24" s="138" t="e">
        <f t="shared" si="1"/>
        <v>#REF!</v>
      </c>
    </row>
    <row r="25" spans="1:52" ht="20.25" customHeight="1" x14ac:dyDescent="0.2">
      <c r="A25" s="90" t="s">
        <v>64</v>
      </c>
      <c r="B25" s="138" t="e">
        <f t="shared" si="0"/>
        <v>#REF!</v>
      </c>
      <c r="C25" s="138" t="e">
        <f t="shared" ref="C25:AZ25" si="2">C5</f>
        <v>#REF!</v>
      </c>
      <c r="D25" s="138" t="e">
        <f t="shared" si="2"/>
        <v>#REF!</v>
      </c>
      <c r="E25" s="138" t="e">
        <f t="shared" si="2"/>
        <v>#REF!</v>
      </c>
      <c r="F25" s="138" t="e">
        <f t="shared" si="2"/>
        <v>#REF!</v>
      </c>
      <c r="G25" s="138" t="e">
        <f t="shared" si="2"/>
        <v>#REF!</v>
      </c>
      <c r="H25" s="138" t="e">
        <f t="shared" si="2"/>
        <v>#REF!</v>
      </c>
      <c r="I25" s="138" t="e">
        <f t="shared" si="2"/>
        <v>#REF!</v>
      </c>
      <c r="J25" s="138" t="e">
        <f t="shared" si="2"/>
        <v>#REF!</v>
      </c>
      <c r="K25" s="138" t="e">
        <f t="shared" si="2"/>
        <v>#REF!</v>
      </c>
      <c r="L25" s="138" t="e">
        <f t="shared" si="2"/>
        <v>#REF!</v>
      </c>
      <c r="M25" s="138" t="e">
        <f t="shared" si="2"/>
        <v>#REF!</v>
      </c>
      <c r="N25" s="138" t="e">
        <f t="shared" si="2"/>
        <v>#REF!</v>
      </c>
      <c r="O25" s="138" t="e">
        <f t="shared" si="2"/>
        <v>#REF!</v>
      </c>
      <c r="P25" s="138" t="e">
        <f t="shared" si="2"/>
        <v>#REF!</v>
      </c>
      <c r="Q25" s="138" t="e">
        <f t="shared" si="2"/>
        <v>#REF!</v>
      </c>
      <c r="R25" s="138" t="e">
        <f t="shared" si="2"/>
        <v>#REF!</v>
      </c>
      <c r="S25" s="138" t="e">
        <f t="shared" si="2"/>
        <v>#REF!</v>
      </c>
      <c r="T25" s="138" t="e">
        <f t="shared" si="2"/>
        <v>#REF!</v>
      </c>
      <c r="U25" s="138" t="e">
        <f t="shared" si="2"/>
        <v>#REF!</v>
      </c>
      <c r="V25" s="138" t="e">
        <f t="shared" si="2"/>
        <v>#REF!</v>
      </c>
      <c r="W25" s="138" t="e">
        <f t="shared" si="2"/>
        <v>#REF!</v>
      </c>
      <c r="X25" s="138" t="e">
        <f t="shared" si="2"/>
        <v>#REF!</v>
      </c>
      <c r="Y25" s="138" t="e">
        <f t="shared" si="2"/>
        <v>#REF!</v>
      </c>
      <c r="Z25" s="138" t="e">
        <f t="shared" si="2"/>
        <v>#REF!</v>
      </c>
      <c r="AA25" s="138" t="e">
        <f t="shared" si="2"/>
        <v>#REF!</v>
      </c>
      <c r="AB25" s="138" t="e">
        <f t="shared" si="2"/>
        <v>#REF!</v>
      </c>
      <c r="AC25" s="138" t="e">
        <f t="shared" si="2"/>
        <v>#REF!</v>
      </c>
      <c r="AD25" s="138" t="e">
        <f t="shared" si="2"/>
        <v>#REF!</v>
      </c>
      <c r="AE25" s="138" t="e">
        <f t="shared" si="2"/>
        <v>#REF!</v>
      </c>
      <c r="AF25" s="138" t="e">
        <f t="shared" si="2"/>
        <v>#REF!</v>
      </c>
      <c r="AG25" s="138" t="e">
        <f t="shared" si="2"/>
        <v>#REF!</v>
      </c>
      <c r="AH25" s="138" t="e">
        <f t="shared" si="2"/>
        <v>#REF!</v>
      </c>
      <c r="AI25" s="138" t="e">
        <f t="shared" si="2"/>
        <v>#REF!</v>
      </c>
      <c r="AJ25" s="138" t="e">
        <f t="shared" si="2"/>
        <v>#REF!</v>
      </c>
      <c r="AK25" s="138" t="e">
        <f t="shared" si="2"/>
        <v>#REF!</v>
      </c>
      <c r="AL25" s="138" t="e">
        <f t="shared" si="2"/>
        <v>#REF!</v>
      </c>
      <c r="AM25" s="138" t="e">
        <f t="shared" si="2"/>
        <v>#REF!</v>
      </c>
      <c r="AN25" s="138" t="e">
        <f t="shared" si="2"/>
        <v>#REF!</v>
      </c>
      <c r="AO25" s="138" t="e">
        <f t="shared" si="2"/>
        <v>#REF!</v>
      </c>
      <c r="AP25" s="138" t="e">
        <f t="shared" si="2"/>
        <v>#REF!</v>
      </c>
      <c r="AQ25" s="138" t="e">
        <f t="shared" si="2"/>
        <v>#REF!</v>
      </c>
      <c r="AR25" s="138" t="e">
        <f t="shared" si="2"/>
        <v>#REF!</v>
      </c>
      <c r="AS25" s="138" t="e">
        <f t="shared" si="2"/>
        <v>#REF!</v>
      </c>
      <c r="AT25" s="138" t="e">
        <f t="shared" si="2"/>
        <v>#REF!</v>
      </c>
      <c r="AU25" s="138" t="e">
        <f t="shared" si="2"/>
        <v>#REF!</v>
      </c>
      <c r="AV25" s="138" t="e">
        <f t="shared" si="2"/>
        <v>#REF!</v>
      </c>
      <c r="AW25" s="138" t="e">
        <f t="shared" si="2"/>
        <v>#REF!</v>
      </c>
      <c r="AX25" s="138" t="e">
        <f t="shared" si="2"/>
        <v>#REF!</v>
      </c>
      <c r="AY25" s="138" t="e">
        <f t="shared" si="2"/>
        <v>#REF!</v>
      </c>
      <c r="AZ25" s="138"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7">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7">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250</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09" t="s">
        <v>82</v>
      </c>
    </row>
    <row r="2" spans="1:52" s="51" customFormat="1" ht="12" customHeight="1" x14ac:dyDescent="0.2">
      <c r="A2" s="209"/>
    </row>
    <row r="3" spans="1:52" ht="18" customHeight="1" x14ac:dyDescent="0.2">
      <c r="A3" s="111" t="s">
        <v>100</v>
      </c>
      <c r="B3" s="138" t="e">
        <f>'РБ ВВ15 (2024)| FIT18'!B24</f>
        <v>#REF!</v>
      </c>
      <c r="C3" s="138" t="e">
        <f>'РБ ВВ15 (2024)| FIT18'!C24</f>
        <v>#REF!</v>
      </c>
      <c r="D3" s="138" t="e">
        <f>'РБ ВВ15 (2024)| FIT18'!D24</f>
        <v>#REF!</v>
      </c>
      <c r="E3" s="138" t="e">
        <f>'РБ ВВ15 (2024)| FIT18'!E24</f>
        <v>#REF!</v>
      </c>
      <c r="F3" s="138" t="e">
        <f>'РБ ВВ15 (2024)| FIT18'!F24</f>
        <v>#REF!</v>
      </c>
      <c r="G3" s="138" t="e">
        <f>'РБ ВВ15 (2024)| FIT18'!G24</f>
        <v>#REF!</v>
      </c>
      <c r="H3" s="138" t="e">
        <f>'РБ ВВ15 (2024)| FIT18'!H24</f>
        <v>#REF!</v>
      </c>
      <c r="I3" s="138" t="e">
        <f>'РБ ВВ15 (2024)| FIT18'!I24</f>
        <v>#REF!</v>
      </c>
      <c r="J3" s="138" t="e">
        <f>'РБ ВВ15 (2024)| FIT18'!J24</f>
        <v>#REF!</v>
      </c>
      <c r="K3" s="138" t="e">
        <f>'РБ ВВ15 (2024)| FIT18'!K24</f>
        <v>#REF!</v>
      </c>
      <c r="L3" s="138" t="e">
        <f>'РБ ВВ15 (2024)| FIT18'!L24</f>
        <v>#REF!</v>
      </c>
      <c r="M3" s="138" t="e">
        <f>'РБ ВВ15 (2024)| FIT18'!M24</f>
        <v>#REF!</v>
      </c>
      <c r="N3" s="138" t="e">
        <f>'РБ ВВ15 (2024)| FIT18'!N24</f>
        <v>#REF!</v>
      </c>
      <c r="O3" s="138" t="e">
        <f>'РБ ВВ15 (2024)| FIT18'!O24</f>
        <v>#REF!</v>
      </c>
      <c r="P3" s="138" t="e">
        <f>'РБ ВВ15 (2024)| FIT18'!P24</f>
        <v>#REF!</v>
      </c>
      <c r="Q3" s="138" t="e">
        <f>'РБ ВВ15 (2024)| FIT18'!Q24</f>
        <v>#REF!</v>
      </c>
      <c r="R3" s="138" t="e">
        <f>'РБ ВВ15 (2024)| FIT18'!R24</f>
        <v>#REF!</v>
      </c>
      <c r="S3" s="138" t="e">
        <f>'РБ ВВ15 (2024)| FIT18'!S24</f>
        <v>#REF!</v>
      </c>
      <c r="T3" s="138" t="e">
        <f>'РБ ВВ15 (2024)| FIT18'!T24</f>
        <v>#REF!</v>
      </c>
      <c r="U3" s="138" t="e">
        <f>'РБ ВВ15 (2024)| FIT18'!U24</f>
        <v>#REF!</v>
      </c>
      <c r="V3" s="138" t="e">
        <f>'РБ ВВ15 (2024)| FIT18'!V24</f>
        <v>#REF!</v>
      </c>
      <c r="W3" s="138" t="e">
        <f>'РБ ВВ15 (2024)| FIT18'!W24</f>
        <v>#REF!</v>
      </c>
      <c r="X3" s="138" t="e">
        <f>'РБ ВВ15 (2024)| FIT18'!X24</f>
        <v>#REF!</v>
      </c>
      <c r="Y3" s="138" t="e">
        <f>'РБ ВВ15 (2024)| FIT18'!Y24</f>
        <v>#REF!</v>
      </c>
      <c r="Z3" s="138" t="e">
        <f>'РБ ВВ15 (2024)| FIT18'!Z24</f>
        <v>#REF!</v>
      </c>
      <c r="AA3" s="138" t="e">
        <f>'РБ ВВ15 (2024)| FIT18'!AA24</f>
        <v>#REF!</v>
      </c>
      <c r="AB3" s="138" t="e">
        <f>'РБ ВВ15 (2024)| FIT18'!AB24</f>
        <v>#REF!</v>
      </c>
      <c r="AC3" s="138" t="e">
        <f>'РБ ВВ15 (2024)| FIT18'!AC24</f>
        <v>#REF!</v>
      </c>
      <c r="AD3" s="138" t="e">
        <f>'РБ ВВ15 (2024)| FIT18'!AD24</f>
        <v>#REF!</v>
      </c>
      <c r="AE3" s="138" t="e">
        <f>'РБ ВВ15 (2024)| FIT18'!AE24</f>
        <v>#REF!</v>
      </c>
      <c r="AF3" s="138" t="e">
        <f>'РБ ВВ15 (2024)| FIT18'!AF24</f>
        <v>#REF!</v>
      </c>
      <c r="AG3" s="138" t="e">
        <f>'РБ ВВ15 (2024)| FIT18'!AG24</f>
        <v>#REF!</v>
      </c>
      <c r="AH3" s="138" t="e">
        <f>'РБ ВВ15 (2024)| FIT18'!AH24</f>
        <v>#REF!</v>
      </c>
      <c r="AI3" s="138" t="e">
        <f>'РБ ВВ15 (2024)| FIT18'!AI24</f>
        <v>#REF!</v>
      </c>
      <c r="AJ3" s="138" t="e">
        <f>'РБ ВВ15 (2024)| FIT18'!AJ24</f>
        <v>#REF!</v>
      </c>
      <c r="AK3" s="138" t="e">
        <f>'РБ ВВ15 (2024)| FIT18'!AK24</f>
        <v>#REF!</v>
      </c>
      <c r="AL3" s="138" t="e">
        <f>'РБ ВВ15 (2024)| FIT18'!AL24</f>
        <v>#REF!</v>
      </c>
      <c r="AM3" s="138" t="e">
        <f>'РБ ВВ15 (2024)| FIT18'!AM24</f>
        <v>#REF!</v>
      </c>
      <c r="AN3" s="138" t="e">
        <f>'РБ ВВ15 (2024)| FIT18'!AN24</f>
        <v>#REF!</v>
      </c>
      <c r="AO3" s="138" t="e">
        <f>'РБ ВВ15 (2024)| FIT18'!AO24</f>
        <v>#REF!</v>
      </c>
      <c r="AP3" s="138" t="e">
        <f>'РБ ВВ15 (2024)| FIT18'!AP24</f>
        <v>#REF!</v>
      </c>
      <c r="AQ3" s="138" t="e">
        <f>'РБ ВВ15 (2024)| FIT18'!AQ24</f>
        <v>#REF!</v>
      </c>
      <c r="AR3" s="138" t="e">
        <f>'РБ ВВ15 (2024)| FIT18'!AR24</f>
        <v>#REF!</v>
      </c>
      <c r="AS3" s="138" t="e">
        <f>'РБ ВВ15 (2024)| FIT18'!AS24</f>
        <v>#REF!</v>
      </c>
      <c r="AT3" s="138" t="e">
        <f>'РБ ВВ15 (2024)| FIT18'!AT24</f>
        <v>#REF!</v>
      </c>
      <c r="AU3" s="138" t="e">
        <f>'РБ ВВ15 (2024)| FIT18'!AU24</f>
        <v>#REF!</v>
      </c>
      <c r="AV3" s="138" t="e">
        <f>'РБ ВВ15 (2024)| FIT18'!AV24</f>
        <v>#REF!</v>
      </c>
      <c r="AW3" s="138" t="e">
        <f>'РБ ВВ15 (2024)| FIT18'!AW24</f>
        <v>#REF!</v>
      </c>
      <c r="AX3" s="138" t="e">
        <f>'РБ ВВ15 (2024)| FIT18'!AX24</f>
        <v>#REF!</v>
      </c>
      <c r="AY3" s="138" t="e">
        <f>'РБ ВВ15 (2024)| FIT18'!AY24</f>
        <v>#REF!</v>
      </c>
      <c r="AZ3" s="138" t="e">
        <f>'РБ ВВ15 (2024)| FIT18'!AZ24</f>
        <v>#REF!</v>
      </c>
    </row>
    <row r="4" spans="1:52" ht="20.25" customHeight="1" x14ac:dyDescent="0.2">
      <c r="A4" s="90" t="s">
        <v>64</v>
      </c>
      <c r="B4" s="138" t="e">
        <f>'РБ ВВ15 (2024)| FIT18'!B25</f>
        <v>#REF!</v>
      </c>
      <c r="C4" s="138" t="e">
        <f>'РБ ВВ15 (2024)| FIT18'!C25</f>
        <v>#REF!</v>
      </c>
      <c r="D4" s="138" t="e">
        <f>'РБ ВВ15 (2024)| FIT18'!D25</f>
        <v>#REF!</v>
      </c>
      <c r="E4" s="138" t="e">
        <f>'РБ ВВ15 (2024)| FIT18'!E25</f>
        <v>#REF!</v>
      </c>
      <c r="F4" s="138" t="e">
        <f>'РБ ВВ15 (2024)| FIT18'!F25</f>
        <v>#REF!</v>
      </c>
      <c r="G4" s="138" t="e">
        <f>'РБ ВВ15 (2024)| FIT18'!G25</f>
        <v>#REF!</v>
      </c>
      <c r="H4" s="138" t="e">
        <f>'РБ ВВ15 (2024)| FIT18'!H25</f>
        <v>#REF!</v>
      </c>
      <c r="I4" s="138" t="e">
        <f>'РБ ВВ15 (2024)| FIT18'!I25</f>
        <v>#REF!</v>
      </c>
      <c r="J4" s="138" t="e">
        <f>'РБ ВВ15 (2024)| FIT18'!J25</f>
        <v>#REF!</v>
      </c>
      <c r="K4" s="138" t="e">
        <f>'РБ ВВ15 (2024)| FIT18'!K25</f>
        <v>#REF!</v>
      </c>
      <c r="L4" s="138" t="e">
        <f>'РБ ВВ15 (2024)| FIT18'!L25</f>
        <v>#REF!</v>
      </c>
      <c r="M4" s="138" t="e">
        <f>'РБ ВВ15 (2024)| FIT18'!M25</f>
        <v>#REF!</v>
      </c>
      <c r="N4" s="138" t="e">
        <f>'РБ ВВ15 (2024)| FIT18'!N25</f>
        <v>#REF!</v>
      </c>
      <c r="O4" s="138" t="e">
        <f>'РБ ВВ15 (2024)| FIT18'!O25</f>
        <v>#REF!</v>
      </c>
      <c r="P4" s="138" t="e">
        <f>'РБ ВВ15 (2024)| FIT18'!P25</f>
        <v>#REF!</v>
      </c>
      <c r="Q4" s="138" t="e">
        <f>'РБ ВВ15 (2024)| FIT18'!Q25</f>
        <v>#REF!</v>
      </c>
      <c r="R4" s="138" t="e">
        <f>'РБ ВВ15 (2024)| FIT18'!R25</f>
        <v>#REF!</v>
      </c>
      <c r="S4" s="138" t="e">
        <f>'РБ ВВ15 (2024)| FIT18'!S25</f>
        <v>#REF!</v>
      </c>
      <c r="T4" s="138" t="e">
        <f>'РБ ВВ15 (2024)| FIT18'!T25</f>
        <v>#REF!</v>
      </c>
      <c r="U4" s="138" t="e">
        <f>'РБ ВВ15 (2024)| FIT18'!U25</f>
        <v>#REF!</v>
      </c>
      <c r="V4" s="138" t="e">
        <f>'РБ ВВ15 (2024)| FIT18'!V25</f>
        <v>#REF!</v>
      </c>
      <c r="W4" s="138" t="e">
        <f>'РБ ВВ15 (2024)| FIT18'!W25</f>
        <v>#REF!</v>
      </c>
      <c r="X4" s="138" t="e">
        <f>'РБ ВВ15 (2024)| FIT18'!X25</f>
        <v>#REF!</v>
      </c>
      <c r="Y4" s="138" t="e">
        <f>'РБ ВВ15 (2024)| FIT18'!Y25</f>
        <v>#REF!</v>
      </c>
      <c r="Z4" s="138" t="e">
        <f>'РБ ВВ15 (2024)| FIT18'!Z25</f>
        <v>#REF!</v>
      </c>
      <c r="AA4" s="138" t="e">
        <f>'РБ ВВ15 (2024)| FIT18'!AA25</f>
        <v>#REF!</v>
      </c>
      <c r="AB4" s="138" t="e">
        <f>'РБ ВВ15 (2024)| FIT18'!AB25</f>
        <v>#REF!</v>
      </c>
      <c r="AC4" s="138" t="e">
        <f>'РБ ВВ15 (2024)| FIT18'!AC25</f>
        <v>#REF!</v>
      </c>
      <c r="AD4" s="138" t="e">
        <f>'РБ ВВ15 (2024)| FIT18'!AD25</f>
        <v>#REF!</v>
      </c>
      <c r="AE4" s="138" t="e">
        <f>'РБ ВВ15 (2024)| FIT18'!AE25</f>
        <v>#REF!</v>
      </c>
      <c r="AF4" s="138" t="e">
        <f>'РБ ВВ15 (2024)| FIT18'!AF25</f>
        <v>#REF!</v>
      </c>
      <c r="AG4" s="138" t="e">
        <f>'РБ ВВ15 (2024)| FIT18'!AG25</f>
        <v>#REF!</v>
      </c>
      <c r="AH4" s="138" t="e">
        <f>'РБ ВВ15 (2024)| FIT18'!AH25</f>
        <v>#REF!</v>
      </c>
      <c r="AI4" s="138" t="e">
        <f>'РБ ВВ15 (2024)| FIT18'!AI25</f>
        <v>#REF!</v>
      </c>
      <c r="AJ4" s="138" t="e">
        <f>'РБ ВВ15 (2024)| FIT18'!AJ25</f>
        <v>#REF!</v>
      </c>
      <c r="AK4" s="138" t="e">
        <f>'РБ ВВ15 (2024)| FIT18'!AK25</f>
        <v>#REF!</v>
      </c>
      <c r="AL4" s="138" t="e">
        <f>'РБ ВВ15 (2024)| FIT18'!AL25</f>
        <v>#REF!</v>
      </c>
      <c r="AM4" s="138" t="e">
        <f>'РБ ВВ15 (2024)| FIT18'!AM25</f>
        <v>#REF!</v>
      </c>
      <c r="AN4" s="138" t="e">
        <f>'РБ ВВ15 (2024)| FIT18'!AN25</f>
        <v>#REF!</v>
      </c>
      <c r="AO4" s="138" t="e">
        <f>'РБ ВВ15 (2024)| FIT18'!AO25</f>
        <v>#REF!</v>
      </c>
      <c r="AP4" s="138" t="e">
        <f>'РБ ВВ15 (2024)| FIT18'!AP25</f>
        <v>#REF!</v>
      </c>
      <c r="AQ4" s="138" t="e">
        <f>'РБ ВВ15 (2024)| FIT18'!AQ25</f>
        <v>#REF!</v>
      </c>
      <c r="AR4" s="138" t="e">
        <f>'РБ ВВ15 (2024)| FIT18'!AR25</f>
        <v>#REF!</v>
      </c>
      <c r="AS4" s="138" t="e">
        <f>'РБ ВВ15 (2024)| FIT18'!AS25</f>
        <v>#REF!</v>
      </c>
      <c r="AT4" s="138" t="e">
        <f>'РБ ВВ15 (2024)| FIT18'!AT25</f>
        <v>#REF!</v>
      </c>
      <c r="AU4" s="138" t="e">
        <f>'РБ ВВ15 (2024)| FIT18'!AU25</f>
        <v>#REF!</v>
      </c>
      <c r="AV4" s="138" t="e">
        <f>'РБ ВВ15 (2024)| FIT18'!AV25</f>
        <v>#REF!</v>
      </c>
      <c r="AW4" s="138" t="e">
        <f>'РБ ВВ15 (2024)| FIT18'!AW25</f>
        <v>#REF!</v>
      </c>
      <c r="AX4" s="138" t="e">
        <f>'РБ ВВ15 (2024)| FIT18'!AX25</f>
        <v>#REF!</v>
      </c>
      <c r="AY4" s="138" t="e">
        <f>'РБ ВВ15 (2024)| FIT18'!AY25</f>
        <v>#REF!</v>
      </c>
      <c r="AZ4" s="138"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240</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7">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7">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5" t="s">
        <v>164</v>
      </c>
    </row>
    <row r="31" spans="1:52" ht="12.6" customHeight="1" thickBot="1" x14ac:dyDescent="0.25">
      <c r="A31" s="3"/>
    </row>
    <row r="32" spans="1:52" ht="13.35" customHeight="1" thickBot="1" x14ac:dyDescent="0.25">
      <c r="A32" s="105" t="s">
        <v>71</v>
      </c>
    </row>
    <row r="33" spans="1:1" ht="11.45" customHeight="1" x14ac:dyDescent="0.2">
      <c r="A33" s="129" t="s">
        <v>250</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9" t="s">
        <v>82</v>
      </c>
    </row>
    <row r="2" spans="1:52" s="51" customFormat="1" ht="12" customHeight="1" x14ac:dyDescent="0.2">
      <c r="A2" s="209"/>
    </row>
    <row r="3" spans="1:52" s="51" customFormat="1" ht="11.1" customHeight="1" x14ac:dyDescent="0.2">
      <c r="A3" s="97" t="s">
        <v>223</v>
      </c>
    </row>
    <row r="4" spans="1:52"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c r="G4" s="138" t="e">
        <f>'C завтраками| Bed and breakfast'!#REF!</f>
        <v>#REF!</v>
      </c>
      <c r="H4" s="138" t="e">
        <f>'C завтраками| Bed and breakfast'!#REF!</f>
        <v>#REF!</v>
      </c>
      <c r="I4" s="138" t="e">
        <f>'C завтраками| Bed and breakfast'!#REF!</f>
        <v>#REF!</v>
      </c>
      <c r="J4" s="138" t="e">
        <f>'C завтраками| Bed and breakfast'!#REF!</f>
        <v>#REF!</v>
      </c>
      <c r="K4" s="138" t="e">
        <f>'C завтраками| Bed and breakfast'!#REF!</f>
        <v>#REF!</v>
      </c>
      <c r="L4" s="138" t="e">
        <f>'C завтраками| Bed and breakfast'!#REF!</f>
        <v>#REF!</v>
      </c>
      <c r="M4" s="138" t="e">
        <f>'C завтраками| Bed and breakfast'!#REF!</f>
        <v>#REF!</v>
      </c>
      <c r="N4" s="138" t="e">
        <f>'C завтраками| Bed and breakfast'!#REF!</f>
        <v>#REF!</v>
      </c>
      <c r="O4" s="138" t="e">
        <f>'C завтраками| Bed and breakfast'!#REF!</f>
        <v>#REF!</v>
      </c>
      <c r="P4" s="138" t="e">
        <f>'C завтраками| Bed and breakfast'!#REF!</f>
        <v>#REF!</v>
      </c>
      <c r="Q4" s="138" t="e">
        <f>'C завтраками| Bed and breakfast'!#REF!</f>
        <v>#REF!</v>
      </c>
      <c r="R4" s="138" t="e">
        <f>'C завтраками| Bed and breakfast'!#REF!</f>
        <v>#REF!</v>
      </c>
      <c r="S4" s="138" t="e">
        <f>'C завтраками| Bed and breakfast'!#REF!</f>
        <v>#REF!</v>
      </c>
      <c r="T4" s="138" t="e">
        <f>'C завтраками| Bed and breakfast'!#REF!</f>
        <v>#REF!</v>
      </c>
      <c r="U4" s="138" t="e">
        <f>'C завтраками| Bed and breakfast'!#REF!</f>
        <v>#REF!</v>
      </c>
      <c r="V4" s="138" t="e">
        <f>'C завтраками| Bed and breakfast'!#REF!</f>
        <v>#REF!</v>
      </c>
      <c r="W4" s="138" t="e">
        <f>'C завтраками| Bed and breakfast'!#REF!</f>
        <v>#REF!</v>
      </c>
      <c r="X4" s="138" t="e">
        <f>'C завтраками| Bed and breakfast'!#REF!</f>
        <v>#REF!</v>
      </c>
      <c r="Y4" s="138" t="e">
        <f>'C завтраками| Bed and breakfast'!#REF!</f>
        <v>#REF!</v>
      </c>
      <c r="Z4" s="138" t="e">
        <f>'C завтраками| Bed and breakfast'!#REF!</f>
        <v>#REF!</v>
      </c>
      <c r="AA4" s="138" t="e">
        <f>'C завтраками| Bed and breakfast'!#REF!</f>
        <v>#REF!</v>
      </c>
      <c r="AB4" s="138" t="e">
        <f>'C завтраками| Bed and breakfast'!#REF!</f>
        <v>#REF!</v>
      </c>
      <c r="AC4" s="138" t="e">
        <f>'C завтраками| Bed and breakfast'!#REF!</f>
        <v>#REF!</v>
      </c>
      <c r="AD4" s="138" t="e">
        <f>'C завтраками| Bed and breakfast'!#REF!</f>
        <v>#REF!</v>
      </c>
      <c r="AE4" s="138" t="e">
        <f>'C завтраками| Bed and breakfast'!#REF!</f>
        <v>#REF!</v>
      </c>
      <c r="AF4" s="138" t="e">
        <f>'C завтраками| Bed and breakfast'!#REF!</f>
        <v>#REF!</v>
      </c>
      <c r="AG4" s="138" t="e">
        <f>'C завтраками| Bed and breakfast'!#REF!</f>
        <v>#REF!</v>
      </c>
      <c r="AH4" s="138" t="e">
        <f>'C завтраками| Bed and breakfast'!#REF!</f>
        <v>#REF!</v>
      </c>
      <c r="AI4" s="138" t="e">
        <f>'C завтраками| Bed and breakfast'!#REF!</f>
        <v>#REF!</v>
      </c>
      <c r="AJ4" s="138" t="e">
        <f>'C завтраками| Bed and breakfast'!#REF!</f>
        <v>#REF!</v>
      </c>
      <c r="AK4" s="138" t="e">
        <f>'C завтраками| Bed and breakfast'!#REF!</f>
        <v>#REF!</v>
      </c>
      <c r="AL4" s="138" t="e">
        <f>'C завтраками| Bed and breakfast'!#REF!</f>
        <v>#REF!</v>
      </c>
      <c r="AM4" s="138" t="e">
        <f>'C завтраками| Bed and breakfast'!#REF!</f>
        <v>#REF!</v>
      </c>
      <c r="AN4" s="138" t="e">
        <f>'C завтраками| Bed and breakfast'!#REF!</f>
        <v>#REF!</v>
      </c>
      <c r="AO4" s="138" t="e">
        <f>'C завтраками| Bed and breakfast'!#REF!</f>
        <v>#REF!</v>
      </c>
      <c r="AP4" s="138" t="e">
        <f>'C завтраками| Bed and breakfast'!#REF!</f>
        <v>#REF!</v>
      </c>
      <c r="AQ4" s="138" t="e">
        <f>'C завтраками| Bed and breakfast'!#REF!</f>
        <v>#REF!</v>
      </c>
      <c r="AR4" s="138" t="e">
        <f>'C завтраками| Bed and breakfast'!#REF!</f>
        <v>#REF!</v>
      </c>
      <c r="AS4" s="138" t="e">
        <f>'C завтраками| Bed and breakfast'!#REF!</f>
        <v>#REF!</v>
      </c>
      <c r="AT4" s="138" t="e">
        <f>'C завтраками| Bed and breakfast'!#REF!</f>
        <v>#REF!</v>
      </c>
      <c r="AU4" s="138" t="e">
        <f>'C завтраками| Bed and breakfast'!#REF!</f>
        <v>#REF!</v>
      </c>
      <c r="AV4" s="138" t="e">
        <f>'C завтраками| Bed and breakfast'!#REF!</f>
        <v>#REF!</v>
      </c>
      <c r="AW4" s="138" t="e">
        <f>'C завтраками| Bed and breakfast'!#REF!</f>
        <v>#REF!</v>
      </c>
      <c r="AX4" s="138" t="e">
        <f>'C завтраками| Bed and breakfast'!#REF!</f>
        <v>#REF!</v>
      </c>
      <c r="AY4" s="138" t="e">
        <f>'C завтраками| Bed and breakfast'!#REF!</f>
        <v>#REF!</v>
      </c>
      <c r="AZ4" s="138" t="e">
        <f>'C завтраками| Bed and breakfast'!#REF!</f>
        <v>#REF!</v>
      </c>
    </row>
    <row r="5" spans="1:52"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c r="G5" s="138" t="e">
        <f>'C завтраками| Bed and breakfast'!#REF!</f>
        <v>#REF!</v>
      </c>
      <c r="H5" s="138" t="e">
        <f>'C завтраками| Bed and breakfast'!#REF!</f>
        <v>#REF!</v>
      </c>
      <c r="I5" s="138" t="e">
        <f>'C завтраками| Bed and breakfast'!#REF!</f>
        <v>#REF!</v>
      </c>
      <c r="J5" s="138" t="e">
        <f>'C завтраками| Bed and breakfast'!#REF!</f>
        <v>#REF!</v>
      </c>
      <c r="K5" s="138" t="e">
        <f>'C завтраками| Bed and breakfast'!#REF!</f>
        <v>#REF!</v>
      </c>
      <c r="L5" s="138" t="e">
        <f>'C завтраками| Bed and breakfast'!#REF!</f>
        <v>#REF!</v>
      </c>
      <c r="M5" s="138" t="e">
        <f>'C завтраками| Bed and breakfast'!#REF!</f>
        <v>#REF!</v>
      </c>
      <c r="N5" s="138" t="e">
        <f>'C завтраками| Bed and breakfast'!#REF!</f>
        <v>#REF!</v>
      </c>
      <c r="O5" s="138" t="e">
        <f>'C завтраками| Bed and breakfast'!#REF!</f>
        <v>#REF!</v>
      </c>
      <c r="P5" s="138" t="e">
        <f>'C завтраками| Bed and breakfast'!#REF!</f>
        <v>#REF!</v>
      </c>
      <c r="Q5" s="138" t="e">
        <f>'C завтраками| Bed and breakfast'!#REF!</f>
        <v>#REF!</v>
      </c>
      <c r="R5" s="138" t="e">
        <f>'C завтраками| Bed and breakfast'!#REF!</f>
        <v>#REF!</v>
      </c>
      <c r="S5" s="138" t="e">
        <f>'C завтраками| Bed and breakfast'!#REF!</f>
        <v>#REF!</v>
      </c>
      <c r="T5" s="138" t="e">
        <f>'C завтраками| Bed and breakfast'!#REF!</f>
        <v>#REF!</v>
      </c>
      <c r="U5" s="138" t="e">
        <f>'C завтраками| Bed and breakfast'!#REF!</f>
        <v>#REF!</v>
      </c>
      <c r="V5" s="138" t="e">
        <f>'C завтраками| Bed and breakfast'!#REF!</f>
        <v>#REF!</v>
      </c>
      <c r="W5" s="138" t="e">
        <f>'C завтраками| Bed and breakfast'!#REF!</f>
        <v>#REF!</v>
      </c>
      <c r="X5" s="138" t="e">
        <f>'C завтраками| Bed and breakfast'!#REF!</f>
        <v>#REF!</v>
      </c>
      <c r="Y5" s="138" t="e">
        <f>'C завтраками| Bed and breakfast'!#REF!</f>
        <v>#REF!</v>
      </c>
      <c r="Z5" s="138" t="e">
        <f>'C завтраками| Bed and breakfast'!#REF!</f>
        <v>#REF!</v>
      </c>
      <c r="AA5" s="138" t="e">
        <f>'C завтраками| Bed and breakfast'!#REF!</f>
        <v>#REF!</v>
      </c>
      <c r="AB5" s="138" t="e">
        <f>'C завтраками| Bed and breakfast'!#REF!</f>
        <v>#REF!</v>
      </c>
      <c r="AC5" s="138" t="e">
        <f>'C завтраками| Bed and breakfast'!#REF!</f>
        <v>#REF!</v>
      </c>
      <c r="AD5" s="138" t="e">
        <f>'C завтраками| Bed and breakfast'!#REF!</f>
        <v>#REF!</v>
      </c>
      <c r="AE5" s="138" t="e">
        <f>'C завтраками| Bed and breakfast'!#REF!</f>
        <v>#REF!</v>
      </c>
      <c r="AF5" s="138" t="e">
        <f>'C завтраками| Bed and breakfast'!#REF!</f>
        <v>#REF!</v>
      </c>
      <c r="AG5" s="138" t="e">
        <f>'C завтраками| Bed and breakfast'!#REF!</f>
        <v>#REF!</v>
      </c>
      <c r="AH5" s="138" t="e">
        <f>'C завтраками| Bed and breakfast'!#REF!</f>
        <v>#REF!</v>
      </c>
      <c r="AI5" s="138" t="e">
        <f>'C завтраками| Bed and breakfast'!#REF!</f>
        <v>#REF!</v>
      </c>
      <c r="AJ5" s="138" t="e">
        <f>'C завтраками| Bed and breakfast'!#REF!</f>
        <v>#REF!</v>
      </c>
      <c r="AK5" s="138" t="e">
        <f>'C завтраками| Bed and breakfast'!#REF!</f>
        <v>#REF!</v>
      </c>
      <c r="AL5" s="138" t="e">
        <f>'C завтраками| Bed and breakfast'!#REF!</f>
        <v>#REF!</v>
      </c>
      <c r="AM5" s="138" t="e">
        <f>'C завтраками| Bed and breakfast'!#REF!</f>
        <v>#REF!</v>
      </c>
      <c r="AN5" s="138" t="e">
        <f>'C завтраками| Bed and breakfast'!#REF!</f>
        <v>#REF!</v>
      </c>
      <c r="AO5" s="138" t="e">
        <f>'C завтраками| Bed and breakfast'!#REF!</f>
        <v>#REF!</v>
      </c>
      <c r="AP5" s="138" t="e">
        <f>'C завтраками| Bed and breakfast'!#REF!</f>
        <v>#REF!</v>
      </c>
      <c r="AQ5" s="138" t="e">
        <f>'C завтраками| Bed and breakfast'!#REF!</f>
        <v>#REF!</v>
      </c>
      <c r="AR5" s="138" t="e">
        <f>'C завтраками| Bed and breakfast'!#REF!</f>
        <v>#REF!</v>
      </c>
      <c r="AS5" s="138" t="e">
        <f>'C завтраками| Bed and breakfast'!#REF!</f>
        <v>#REF!</v>
      </c>
      <c r="AT5" s="138" t="e">
        <f>'C завтраками| Bed and breakfast'!#REF!</f>
        <v>#REF!</v>
      </c>
      <c r="AU5" s="138" t="e">
        <f>'C завтраками| Bed and breakfast'!#REF!</f>
        <v>#REF!</v>
      </c>
      <c r="AV5" s="138" t="e">
        <f>'C завтраками| Bed and breakfast'!#REF!</f>
        <v>#REF!</v>
      </c>
      <c r="AW5" s="138" t="e">
        <f>'C завтраками| Bed and breakfast'!#REF!</f>
        <v>#REF!</v>
      </c>
      <c r="AX5" s="138" t="e">
        <f>'C завтраками| Bed and breakfast'!#REF!</f>
        <v>#REF!</v>
      </c>
      <c r="AY5" s="138" t="e">
        <f>'C завтраками| Bed and breakfast'!#REF!</f>
        <v>#REF!</v>
      </c>
      <c r="AZ5" s="138"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7">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7">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8" t="e">
        <f t="shared" ref="B24:B25" si="0">B4</f>
        <v>#REF!</v>
      </c>
      <c r="C24" s="138" t="e">
        <f t="shared" ref="C24:AZ24" si="1">C4</f>
        <v>#REF!</v>
      </c>
      <c r="D24" s="138" t="e">
        <f t="shared" si="1"/>
        <v>#REF!</v>
      </c>
      <c r="E24" s="138" t="e">
        <f t="shared" si="1"/>
        <v>#REF!</v>
      </c>
      <c r="F24" s="138" t="e">
        <f t="shared" si="1"/>
        <v>#REF!</v>
      </c>
      <c r="G24" s="138" t="e">
        <f t="shared" si="1"/>
        <v>#REF!</v>
      </c>
      <c r="H24" s="138" t="e">
        <f t="shared" si="1"/>
        <v>#REF!</v>
      </c>
      <c r="I24" s="138" t="e">
        <f t="shared" si="1"/>
        <v>#REF!</v>
      </c>
      <c r="J24" s="138" t="e">
        <f t="shared" si="1"/>
        <v>#REF!</v>
      </c>
      <c r="K24" s="138" t="e">
        <f t="shared" si="1"/>
        <v>#REF!</v>
      </c>
      <c r="L24" s="138" t="e">
        <f t="shared" si="1"/>
        <v>#REF!</v>
      </c>
      <c r="M24" s="138" t="e">
        <f t="shared" si="1"/>
        <v>#REF!</v>
      </c>
      <c r="N24" s="138" t="e">
        <f t="shared" si="1"/>
        <v>#REF!</v>
      </c>
      <c r="O24" s="138" t="e">
        <f t="shared" si="1"/>
        <v>#REF!</v>
      </c>
      <c r="P24" s="138" t="e">
        <f t="shared" si="1"/>
        <v>#REF!</v>
      </c>
      <c r="Q24" s="138" t="e">
        <f t="shared" si="1"/>
        <v>#REF!</v>
      </c>
      <c r="R24" s="138" t="e">
        <f t="shared" si="1"/>
        <v>#REF!</v>
      </c>
      <c r="S24" s="138" t="e">
        <f t="shared" si="1"/>
        <v>#REF!</v>
      </c>
      <c r="T24" s="138" t="e">
        <f t="shared" si="1"/>
        <v>#REF!</v>
      </c>
      <c r="U24" s="138" t="e">
        <f t="shared" si="1"/>
        <v>#REF!</v>
      </c>
      <c r="V24" s="138" t="e">
        <f t="shared" si="1"/>
        <v>#REF!</v>
      </c>
      <c r="W24" s="138" t="e">
        <f t="shared" si="1"/>
        <v>#REF!</v>
      </c>
      <c r="X24" s="138" t="e">
        <f t="shared" si="1"/>
        <v>#REF!</v>
      </c>
      <c r="Y24" s="138" t="e">
        <f t="shared" si="1"/>
        <v>#REF!</v>
      </c>
      <c r="Z24" s="138" t="e">
        <f t="shared" si="1"/>
        <v>#REF!</v>
      </c>
      <c r="AA24" s="138" t="e">
        <f t="shared" si="1"/>
        <v>#REF!</v>
      </c>
      <c r="AB24" s="138" t="e">
        <f t="shared" si="1"/>
        <v>#REF!</v>
      </c>
      <c r="AC24" s="138" t="e">
        <f t="shared" si="1"/>
        <v>#REF!</v>
      </c>
      <c r="AD24" s="138" t="e">
        <f t="shared" si="1"/>
        <v>#REF!</v>
      </c>
      <c r="AE24" s="138" t="e">
        <f t="shared" si="1"/>
        <v>#REF!</v>
      </c>
      <c r="AF24" s="138" t="e">
        <f t="shared" si="1"/>
        <v>#REF!</v>
      </c>
      <c r="AG24" s="138" t="e">
        <f t="shared" si="1"/>
        <v>#REF!</v>
      </c>
      <c r="AH24" s="138" t="e">
        <f t="shared" si="1"/>
        <v>#REF!</v>
      </c>
      <c r="AI24" s="138" t="e">
        <f t="shared" si="1"/>
        <v>#REF!</v>
      </c>
      <c r="AJ24" s="138" t="e">
        <f t="shared" si="1"/>
        <v>#REF!</v>
      </c>
      <c r="AK24" s="138" t="e">
        <f t="shared" si="1"/>
        <v>#REF!</v>
      </c>
      <c r="AL24" s="138" t="e">
        <f t="shared" si="1"/>
        <v>#REF!</v>
      </c>
      <c r="AM24" s="138" t="e">
        <f t="shared" si="1"/>
        <v>#REF!</v>
      </c>
      <c r="AN24" s="138" t="e">
        <f t="shared" si="1"/>
        <v>#REF!</v>
      </c>
      <c r="AO24" s="138" t="e">
        <f t="shared" si="1"/>
        <v>#REF!</v>
      </c>
      <c r="AP24" s="138" t="e">
        <f t="shared" si="1"/>
        <v>#REF!</v>
      </c>
      <c r="AQ24" s="138" t="e">
        <f t="shared" si="1"/>
        <v>#REF!</v>
      </c>
      <c r="AR24" s="138" t="e">
        <f t="shared" si="1"/>
        <v>#REF!</v>
      </c>
      <c r="AS24" s="138" t="e">
        <f t="shared" si="1"/>
        <v>#REF!</v>
      </c>
      <c r="AT24" s="138" t="e">
        <f t="shared" si="1"/>
        <v>#REF!</v>
      </c>
      <c r="AU24" s="138" t="e">
        <f t="shared" si="1"/>
        <v>#REF!</v>
      </c>
      <c r="AV24" s="138" t="e">
        <f t="shared" si="1"/>
        <v>#REF!</v>
      </c>
      <c r="AW24" s="138" t="e">
        <f t="shared" si="1"/>
        <v>#REF!</v>
      </c>
      <c r="AX24" s="138" t="e">
        <f t="shared" si="1"/>
        <v>#REF!</v>
      </c>
      <c r="AY24" s="138" t="e">
        <f t="shared" si="1"/>
        <v>#REF!</v>
      </c>
      <c r="AZ24" s="138" t="e">
        <f t="shared" si="1"/>
        <v>#REF!</v>
      </c>
    </row>
    <row r="25" spans="1:52" ht="20.25" customHeight="1" x14ac:dyDescent="0.2">
      <c r="A25" s="90" t="s">
        <v>64</v>
      </c>
      <c r="B25" s="138" t="e">
        <f t="shared" si="0"/>
        <v>#REF!</v>
      </c>
      <c r="C25" s="138" t="e">
        <f t="shared" ref="C25:AZ25" si="2">C5</f>
        <v>#REF!</v>
      </c>
      <c r="D25" s="138" t="e">
        <f t="shared" si="2"/>
        <v>#REF!</v>
      </c>
      <c r="E25" s="138" t="e">
        <f t="shared" si="2"/>
        <v>#REF!</v>
      </c>
      <c r="F25" s="138" t="e">
        <f t="shared" si="2"/>
        <v>#REF!</v>
      </c>
      <c r="G25" s="138" t="e">
        <f t="shared" si="2"/>
        <v>#REF!</v>
      </c>
      <c r="H25" s="138" t="e">
        <f t="shared" si="2"/>
        <v>#REF!</v>
      </c>
      <c r="I25" s="138" t="e">
        <f t="shared" si="2"/>
        <v>#REF!</v>
      </c>
      <c r="J25" s="138" t="e">
        <f t="shared" si="2"/>
        <v>#REF!</v>
      </c>
      <c r="K25" s="138" t="e">
        <f t="shared" si="2"/>
        <v>#REF!</v>
      </c>
      <c r="L25" s="138" t="e">
        <f t="shared" si="2"/>
        <v>#REF!</v>
      </c>
      <c r="M25" s="138" t="e">
        <f t="shared" si="2"/>
        <v>#REF!</v>
      </c>
      <c r="N25" s="138" t="e">
        <f t="shared" si="2"/>
        <v>#REF!</v>
      </c>
      <c r="O25" s="138" t="e">
        <f t="shared" si="2"/>
        <v>#REF!</v>
      </c>
      <c r="P25" s="138" t="e">
        <f t="shared" si="2"/>
        <v>#REF!</v>
      </c>
      <c r="Q25" s="138" t="e">
        <f t="shared" si="2"/>
        <v>#REF!</v>
      </c>
      <c r="R25" s="138" t="e">
        <f t="shared" si="2"/>
        <v>#REF!</v>
      </c>
      <c r="S25" s="138" t="e">
        <f t="shared" si="2"/>
        <v>#REF!</v>
      </c>
      <c r="T25" s="138" t="e">
        <f t="shared" si="2"/>
        <v>#REF!</v>
      </c>
      <c r="U25" s="138" t="e">
        <f t="shared" si="2"/>
        <v>#REF!</v>
      </c>
      <c r="V25" s="138" t="e">
        <f t="shared" si="2"/>
        <v>#REF!</v>
      </c>
      <c r="W25" s="138" t="e">
        <f t="shared" si="2"/>
        <v>#REF!</v>
      </c>
      <c r="X25" s="138" t="e">
        <f t="shared" si="2"/>
        <v>#REF!</v>
      </c>
      <c r="Y25" s="138" t="e">
        <f t="shared" si="2"/>
        <v>#REF!</v>
      </c>
      <c r="Z25" s="138" t="e">
        <f t="shared" si="2"/>
        <v>#REF!</v>
      </c>
      <c r="AA25" s="138" t="e">
        <f t="shared" si="2"/>
        <v>#REF!</v>
      </c>
      <c r="AB25" s="138" t="e">
        <f t="shared" si="2"/>
        <v>#REF!</v>
      </c>
      <c r="AC25" s="138" t="e">
        <f t="shared" si="2"/>
        <v>#REF!</v>
      </c>
      <c r="AD25" s="138" t="e">
        <f t="shared" si="2"/>
        <v>#REF!</v>
      </c>
      <c r="AE25" s="138" t="e">
        <f t="shared" si="2"/>
        <v>#REF!</v>
      </c>
      <c r="AF25" s="138" t="e">
        <f t="shared" si="2"/>
        <v>#REF!</v>
      </c>
      <c r="AG25" s="138" t="e">
        <f t="shared" si="2"/>
        <v>#REF!</v>
      </c>
      <c r="AH25" s="138" t="e">
        <f t="shared" si="2"/>
        <v>#REF!</v>
      </c>
      <c r="AI25" s="138" t="e">
        <f t="shared" si="2"/>
        <v>#REF!</v>
      </c>
      <c r="AJ25" s="138" t="e">
        <f t="shared" si="2"/>
        <v>#REF!</v>
      </c>
      <c r="AK25" s="138" t="e">
        <f t="shared" si="2"/>
        <v>#REF!</v>
      </c>
      <c r="AL25" s="138" t="e">
        <f t="shared" si="2"/>
        <v>#REF!</v>
      </c>
      <c r="AM25" s="138" t="e">
        <f t="shared" si="2"/>
        <v>#REF!</v>
      </c>
      <c r="AN25" s="138" t="e">
        <f t="shared" si="2"/>
        <v>#REF!</v>
      </c>
      <c r="AO25" s="138" t="e">
        <f t="shared" si="2"/>
        <v>#REF!</v>
      </c>
      <c r="AP25" s="138" t="e">
        <f t="shared" si="2"/>
        <v>#REF!</v>
      </c>
      <c r="AQ25" s="138" t="e">
        <f t="shared" si="2"/>
        <v>#REF!</v>
      </c>
      <c r="AR25" s="138" t="e">
        <f t="shared" si="2"/>
        <v>#REF!</v>
      </c>
      <c r="AS25" s="138" t="e">
        <f t="shared" si="2"/>
        <v>#REF!</v>
      </c>
      <c r="AT25" s="138" t="e">
        <f t="shared" si="2"/>
        <v>#REF!</v>
      </c>
      <c r="AU25" s="138" t="e">
        <f t="shared" si="2"/>
        <v>#REF!</v>
      </c>
      <c r="AV25" s="138" t="e">
        <f t="shared" si="2"/>
        <v>#REF!</v>
      </c>
      <c r="AW25" s="138" t="e">
        <f t="shared" si="2"/>
        <v>#REF!</v>
      </c>
      <c r="AX25" s="138" t="e">
        <f t="shared" si="2"/>
        <v>#REF!</v>
      </c>
      <c r="AY25" s="138" t="e">
        <f t="shared" si="2"/>
        <v>#REF!</v>
      </c>
      <c r="AZ25" s="138"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240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7">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7">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5" t="s">
        <v>164</v>
      </c>
    </row>
    <row r="52" spans="1:1" ht="12.6" customHeight="1" thickBot="1" x14ac:dyDescent="0.25">
      <c r="A52" s="3"/>
    </row>
    <row r="53" spans="1:1" ht="13.35" customHeight="1" thickBot="1" x14ac:dyDescent="0.25">
      <c r="A53" s="105" t="s">
        <v>71</v>
      </c>
    </row>
    <row r="54" spans="1:1" ht="11.45" customHeight="1" x14ac:dyDescent="0.2">
      <c r="A54" s="129" t="s">
        <v>250</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09" t="s">
        <v>82</v>
      </c>
    </row>
    <row r="2" spans="1:52" s="51" customFormat="1" ht="12" customHeight="1" x14ac:dyDescent="0.2">
      <c r="A2" s="209"/>
    </row>
    <row r="3" spans="1:52" s="51" customFormat="1" ht="11.1" customHeight="1" x14ac:dyDescent="0.2">
      <c r="A3" s="97" t="s">
        <v>223</v>
      </c>
    </row>
    <row r="4" spans="1:52" s="52" customFormat="1" ht="32.1" customHeight="1" x14ac:dyDescent="0.2">
      <c r="A4" s="98" t="s">
        <v>64</v>
      </c>
      <c r="B4" s="138" t="e">
        <f>'C завтраками| Bed and breakfast'!#REF!</f>
        <v>#REF!</v>
      </c>
      <c r="C4" s="138" t="e">
        <f>'C завтраками| Bed and breakfast'!#REF!</f>
        <v>#REF!</v>
      </c>
      <c r="D4" s="138" t="e">
        <f>'C завтраками| Bed and breakfast'!#REF!</f>
        <v>#REF!</v>
      </c>
      <c r="E4" s="138" t="e">
        <f>'C завтраками| Bed and breakfast'!#REF!</f>
        <v>#REF!</v>
      </c>
      <c r="F4" s="138" t="e">
        <f>'C завтраками| Bed and breakfast'!#REF!</f>
        <v>#REF!</v>
      </c>
      <c r="G4" s="138" t="e">
        <f>'C завтраками| Bed and breakfast'!#REF!</f>
        <v>#REF!</v>
      </c>
      <c r="H4" s="138" t="e">
        <f>'C завтраками| Bed and breakfast'!#REF!</f>
        <v>#REF!</v>
      </c>
      <c r="I4" s="138" t="e">
        <f>'C завтраками| Bed and breakfast'!#REF!</f>
        <v>#REF!</v>
      </c>
      <c r="J4" s="138" t="e">
        <f>'C завтраками| Bed and breakfast'!#REF!</f>
        <v>#REF!</v>
      </c>
      <c r="K4" s="138" t="e">
        <f>'C завтраками| Bed and breakfast'!#REF!</f>
        <v>#REF!</v>
      </c>
      <c r="L4" s="138" t="e">
        <f>'C завтраками| Bed and breakfast'!#REF!</f>
        <v>#REF!</v>
      </c>
      <c r="M4" s="138" t="e">
        <f>'C завтраками| Bed and breakfast'!#REF!</f>
        <v>#REF!</v>
      </c>
      <c r="N4" s="138" t="e">
        <f>'C завтраками| Bed and breakfast'!#REF!</f>
        <v>#REF!</v>
      </c>
      <c r="O4" s="138" t="e">
        <f>'C завтраками| Bed and breakfast'!#REF!</f>
        <v>#REF!</v>
      </c>
      <c r="P4" s="138" t="e">
        <f>'C завтраками| Bed and breakfast'!#REF!</f>
        <v>#REF!</v>
      </c>
      <c r="Q4" s="138" t="e">
        <f>'C завтраками| Bed and breakfast'!#REF!</f>
        <v>#REF!</v>
      </c>
      <c r="R4" s="138" t="e">
        <f>'C завтраками| Bed and breakfast'!#REF!</f>
        <v>#REF!</v>
      </c>
      <c r="S4" s="138" t="e">
        <f>'C завтраками| Bed and breakfast'!#REF!</f>
        <v>#REF!</v>
      </c>
      <c r="T4" s="138" t="e">
        <f>'C завтраками| Bed and breakfast'!#REF!</f>
        <v>#REF!</v>
      </c>
      <c r="U4" s="138" t="e">
        <f>'C завтраками| Bed and breakfast'!#REF!</f>
        <v>#REF!</v>
      </c>
      <c r="V4" s="138" t="e">
        <f>'C завтраками| Bed and breakfast'!#REF!</f>
        <v>#REF!</v>
      </c>
      <c r="W4" s="138" t="e">
        <f>'C завтраками| Bed and breakfast'!#REF!</f>
        <v>#REF!</v>
      </c>
      <c r="X4" s="138" t="e">
        <f>'C завтраками| Bed and breakfast'!#REF!</f>
        <v>#REF!</v>
      </c>
      <c r="Y4" s="138" t="e">
        <f>'C завтраками| Bed and breakfast'!#REF!</f>
        <v>#REF!</v>
      </c>
      <c r="Z4" s="138" t="e">
        <f>'C завтраками| Bed and breakfast'!#REF!</f>
        <v>#REF!</v>
      </c>
      <c r="AA4" s="138" t="e">
        <f>'C завтраками| Bed and breakfast'!#REF!</f>
        <v>#REF!</v>
      </c>
      <c r="AB4" s="138" t="e">
        <f>'C завтраками| Bed and breakfast'!#REF!</f>
        <v>#REF!</v>
      </c>
      <c r="AC4" s="138" t="e">
        <f>'C завтраками| Bed and breakfast'!#REF!</f>
        <v>#REF!</v>
      </c>
      <c r="AD4" s="138" t="e">
        <f>'C завтраками| Bed and breakfast'!#REF!</f>
        <v>#REF!</v>
      </c>
      <c r="AE4" s="138" t="e">
        <f>'C завтраками| Bed and breakfast'!#REF!</f>
        <v>#REF!</v>
      </c>
      <c r="AF4" s="138" t="e">
        <f>'C завтраками| Bed and breakfast'!#REF!</f>
        <v>#REF!</v>
      </c>
      <c r="AG4" s="138" t="e">
        <f>'C завтраками| Bed and breakfast'!#REF!</f>
        <v>#REF!</v>
      </c>
      <c r="AH4" s="138" t="e">
        <f>'C завтраками| Bed and breakfast'!#REF!</f>
        <v>#REF!</v>
      </c>
      <c r="AI4" s="138" t="e">
        <f>'C завтраками| Bed and breakfast'!#REF!</f>
        <v>#REF!</v>
      </c>
      <c r="AJ4" s="138" t="e">
        <f>'C завтраками| Bed and breakfast'!#REF!</f>
        <v>#REF!</v>
      </c>
      <c r="AK4" s="138" t="e">
        <f>'C завтраками| Bed and breakfast'!#REF!</f>
        <v>#REF!</v>
      </c>
      <c r="AL4" s="138" t="e">
        <f>'C завтраками| Bed and breakfast'!#REF!</f>
        <v>#REF!</v>
      </c>
      <c r="AM4" s="138" t="e">
        <f>'C завтраками| Bed and breakfast'!#REF!</f>
        <v>#REF!</v>
      </c>
      <c r="AN4" s="138" t="e">
        <f>'C завтраками| Bed and breakfast'!#REF!</f>
        <v>#REF!</v>
      </c>
      <c r="AO4" s="138" t="e">
        <f>'C завтраками| Bed and breakfast'!#REF!</f>
        <v>#REF!</v>
      </c>
      <c r="AP4" s="138" t="e">
        <f>'C завтраками| Bed and breakfast'!#REF!</f>
        <v>#REF!</v>
      </c>
      <c r="AQ4" s="138" t="e">
        <f>'C завтраками| Bed and breakfast'!#REF!</f>
        <v>#REF!</v>
      </c>
      <c r="AR4" s="138" t="e">
        <f>'C завтраками| Bed and breakfast'!#REF!</f>
        <v>#REF!</v>
      </c>
      <c r="AS4" s="138" t="e">
        <f>'C завтраками| Bed and breakfast'!#REF!</f>
        <v>#REF!</v>
      </c>
      <c r="AT4" s="138" t="e">
        <f>'C завтраками| Bed and breakfast'!#REF!</f>
        <v>#REF!</v>
      </c>
      <c r="AU4" s="138" t="e">
        <f>'C завтраками| Bed and breakfast'!#REF!</f>
        <v>#REF!</v>
      </c>
      <c r="AV4" s="138" t="e">
        <f>'C завтраками| Bed and breakfast'!#REF!</f>
        <v>#REF!</v>
      </c>
      <c r="AW4" s="138" t="e">
        <f>'C завтраками| Bed and breakfast'!#REF!</f>
        <v>#REF!</v>
      </c>
      <c r="AX4" s="138" t="e">
        <f>'C завтраками| Bed and breakfast'!#REF!</f>
        <v>#REF!</v>
      </c>
      <c r="AY4" s="138" t="e">
        <f>'C завтраками| Bed and breakfast'!#REF!</f>
        <v>#REF!</v>
      </c>
      <c r="AZ4" s="138" t="e">
        <f>'C завтраками| Bed and breakfast'!#REF!</f>
        <v>#REF!</v>
      </c>
    </row>
    <row r="5" spans="1:52" s="53" customFormat="1" ht="21.95" customHeight="1" x14ac:dyDescent="0.2">
      <c r="A5" s="98"/>
      <c r="B5" s="138" t="e">
        <f>'C завтраками| Bed and breakfast'!#REF!</f>
        <v>#REF!</v>
      </c>
      <c r="C5" s="138" t="e">
        <f>'C завтраками| Bed and breakfast'!#REF!</f>
        <v>#REF!</v>
      </c>
      <c r="D5" s="138" t="e">
        <f>'C завтраками| Bed and breakfast'!#REF!</f>
        <v>#REF!</v>
      </c>
      <c r="E5" s="138" t="e">
        <f>'C завтраками| Bed and breakfast'!#REF!</f>
        <v>#REF!</v>
      </c>
      <c r="F5" s="138" t="e">
        <f>'C завтраками| Bed and breakfast'!#REF!</f>
        <v>#REF!</v>
      </c>
      <c r="G5" s="138" t="e">
        <f>'C завтраками| Bed and breakfast'!#REF!</f>
        <v>#REF!</v>
      </c>
      <c r="H5" s="138" t="e">
        <f>'C завтраками| Bed and breakfast'!#REF!</f>
        <v>#REF!</v>
      </c>
      <c r="I5" s="138" t="e">
        <f>'C завтраками| Bed and breakfast'!#REF!</f>
        <v>#REF!</v>
      </c>
      <c r="J5" s="138" t="e">
        <f>'C завтраками| Bed and breakfast'!#REF!</f>
        <v>#REF!</v>
      </c>
      <c r="K5" s="138" t="e">
        <f>'C завтраками| Bed and breakfast'!#REF!</f>
        <v>#REF!</v>
      </c>
      <c r="L5" s="138" t="e">
        <f>'C завтраками| Bed and breakfast'!#REF!</f>
        <v>#REF!</v>
      </c>
      <c r="M5" s="138" t="e">
        <f>'C завтраками| Bed and breakfast'!#REF!</f>
        <v>#REF!</v>
      </c>
      <c r="N5" s="138" t="e">
        <f>'C завтраками| Bed and breakfast'!#REF!</f>
        <v>#REF!</v>
      </c>
      <c r="O5" s="138" t="e">
        <f>'C завтраками| Bed and breakfast'!#REF!</f>
        <v>#REF!</v>
      </c>
      <c r="P5" s="138" t="e">
        <f>'C завтраками| Bed and breakfast'!#REF!</f>
        <v>#REF!</v>
      </c>
      <c r="Q5" s="138" t="e">
        <f>'C завтраками| Bed and breakfast'!#REF!</f>
        <v>#REF!</v>
      </c>
      <c r="R5" s="138" t="e">
        <f>'C завтраками| Bed and breakfast'!#REF!</f>
        <v>#REF!</v>
      </c>
      <c r="S5" s="138" t="e">
        <f>'C завтраками| Bed and breakfast'!#REF!</f>
        <v>#REF!</v>
      </c>
      <c r="T5" s="138" t="e">
        <f>'C завтраками| Bed and breakfast'!#REF!</f>
        <v>#REF!</v>
      </c>
      <c r="U5" s="138" t="e">
        <f>'C завтраками| Bed and breakfast'!#REF!</f>
        <v>#REF!</v>
      </c>
      <c r="V5" s="138" t="e">
        <f>'C завтраками| Bed and breakfast'!#REF!</f>
        <v>#REF!</v>
      </c>
      <c r="W5" s="138" t="e">
        <f>'C завтраками| Bed and breakfast'!#REF!</f>
        <v>#REF!</v>
      </c>
      <c r="X5" s="138" t="e">
        <f>'C завтраками| Bed and breakfast'!#REF!</f>
        <v>#REF!</v>
      </c>
      <c r="Y5" s="138" t="e">
        <f>'C завтраками| Bed and breakfast'!#REF!</f>
        <v>#REF!</v>
      </c>
      <c r="Z5" s="138" t="e">
        <f>'C завтраками| Bed and breakfast'!#REF!</f>
        <v>#REF!</v>
      </c>
      <c r="AA5" s="138" t="e">
        <f>'C завтраками| Bed and breakfast'!#REF!</f>
        <v>#REF!</v>
      </c>
      <c r="AB5" s="138" t="e">
        <f>'C завтраками| Bed and breakfast'!#REF!</f>
        <v>#REF!</v>
      </c>
      <c r="AC5" s="138" t="e">
        <f>'C завтраками| Bed and breakfast'!#REF!</f>
        <v>#REF!</v>
      </c>
      <c r="AD5" s="138" t="e">
        <f>'C завтраками| Bed and breakfast'!#REF!</f>
        <v>#REF!</v>
      </c>
      <c r="AE5" s="138" t="e">
        <f>'C завтраками| Bed and breakfast'!#REF!</f>
        <v>#REF!</v>
      </c>
      <c r="AF5" s="138" t="e">
        <f>'C завтраками| Bed and breakfast'!#REF!</f>
        <v>#REF!</v>
      </c>
      <c r="AG5" s="138" t="e">
        <f>'C завтраками| Bed and breakfast'!#REF!</f>
        <v>#REF!</v>
      </c>
      <c r="AH5" s="138" t="e">
        <f>'C завтраками| Bed and breakfast'!#REF!</f>
        <v>#REF!</v>
      </c>
      <c r="AI5" s="138" t="e">
        <f>'C завтраками| Bed and breakfast'!#REF!</f>
        <v>#REF!</v>
      </c>
      <c r="AJ5" s="138" t="e">
        <f>'C завтраками| Bed and breakfast'!#REF!</f>
        <v>#REF!</v>
      </c>
      <c r="AK5" s="138" t="e">
        <f>'C завтраками| Bed and breakfast'!#REF!</f>
        <v>#REF!</v>
      </c>
      <c r="AL5" s="138" t="e">
        <f>'C завтраками| Bed and breakfast'!#REF!</f>
        <v>#REF!</v>
      </c>
      <c r="AM5" s="138" t="e">
        <f>'C завтраками| Bed and breakfast'!#REF!</f>
        <v>#REF!</v>
      </c>
      <c r="AN5" s="138" t="e">
        <f>'C завтраками| Bed and breakfast'!#REF!</f>
        <v>#REF!</v>
      </c>
      <c r="AO5" s="138" t="e">
        <f>'C завтраками| Bed and breakfast'!#REF!</f>
        <v>#REF!</v>
      </c>
      <c r="AP5" s="138" t="e">
        <f>'C завтраками| Bed and breakfast'!#REF!</f>
        <v>#REF!</v>
      </c>
      <c r="AQ5" s="138" t="e">
        <f>'C завтраками| Bed and breakfast'!#REF!</f>
        <v>#REF!</v>
      </c>
      <c r="AR5" s="138" t="e">
        <f>'C завтраками| Bed and breakfast'!#REF!</f>
        <v>#REF!</v>
      </c>
      <c r="AS5" s="138" t="e">
        <f>'C завтраками| Bed and breakfast'!#REF!</f>
        <v>#REF!</v>
      </c>
      <c r="AT5" s="138" t="e">
        <f>'C завтраками| Bed and breakfast'!#REF!</f>
        <v>#REF!</v>
      </c>
      <c r="AU5" s="138" t="e">
        <f>'C завтраками| Bed and breakfast'!#REF!</f>
        <v>#REF!</v>
      </c>
      <c r="AV5" s="138" t="e">
        <f>'C завтраками| Bed and breakfast'!#REF!</f>
        <v>#REF!</v>
      </c>
      <c r="AW5" s="138" t="e">
        <f>'C завтраками| Bed and breakfast'!#REF!</f>
        <v>#REF!</v>
      </c>
      <c r="AX5" s="138" t="e">
        <f>'C завтраками| Bed and breakfast'!#REF!</f>
        <v>#REF!</v>
      </c>
      <c r="AY5" s="138" t="e">
        <f>'C завтраками| Bed and breakfast'!#REF!</f>
        <v>#REF!</v>
      </c>
      <c r="AZ5" s="138"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240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7">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7">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5" t="s">
        <v>164</v>
      </c>
    </row>
    <row r="31" spans="1:52" ht="12.6" customHeight="1" thickBot="1" x14ac:dyDescent="0.25">
      <c r="A31" s="3"/>
    </row>
    <row r="32" spans="1:52" ht="13.35" customHeight="1" thickBot="1" x14ac:dyDescent="0.25">
      <c r="A32" s="105" t="s">
        <v>71</v>
      </c>
    </row>
    <row r="33" spans="1:1" ht="11.45" customHeight="1" x14ac:dyDescent="0.2">
      <c r="A33" s="129" t="s">
        <v>250</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9" t="s">
        <v>82</v>
      </c>
    </row>
    <row r="2" spans="1:23" x14ac:dyDescent="0.2">
      <c r="A2" s="209"/>
    </row>
    <row r="3" spans="1:23" x14ac:dyDescent="0.2">
      <c r="A3" s="209"/>
    </row>
    <row r="4" spans="1:23" x14ac:dyDescent="0.2">
      <c r="A4" s="122" t="s">
        <v>115</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3" t="e">
        <f t="shared" ref="I17" si="2">I5</f>
        <v>#REF!</v>
      </c>
      <c r="J17" s="133" t="e">
        <f t="shared" ref="J17:T17" si="3">J5</f>
        <v>#REF!</v>
      </c>
      <c r="K17" s="135"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5"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4" t="e">
        <f t="shared" ref="I18" si="7">I6</f>
        <v>#REF!</v>
      </c>
      <c r="J18" s="133" t="e">
        <f t="shared" ref="J18:T18" si="8">J6</f>
        <v>#REF!</v>
      </c>
      <c r="K18" s="133"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5"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10" t="s">
        <v>119</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120</v>
      </c>
      <c r="E40" s="83"/>
    </row>
    <row r="41" spans="1:21" s="72" customFormat="1" ht="12" x14ac:dyDescent="0.2">
      <c r="A41" s="54"/>
      <c r="E41" s="83"/>
    </row>
    <row r="42" spans="1:21" s="72" customFormat="1" ht="25.5" x14ac:dyDescent="0.2">
      <c r="A42" s="64" t="s">
        <v>121</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6" t="s">
        <v>124</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6" t="s">
        <v>122</v>
      </c>
      <c r="E49" s="79"/>
      <c r="F49" s="79"/>
      <c r="G49" s="79"/>
      <c r="H49" s="79"/>
      <c r="I49" s="79"/>
      <c r="J49" s="79"/>
      <c r="K49" s="79"/>
      <c r="L49" s="79"/>
      <c r="M49" s="79"/>
      <c r="N49" s="79"/>
      <c r="O49" s="79"/>
      <c r="P49" s="79"/>
      <c r="Q49" s="79"/>
      <c r="R49" s="79"/>
      <c r="S49" s="79"/>
      <c r="T49" s="79"/>
      <c r="U49" s="79"/>
    </row>
    <row r="50" spans="1:48" s="72" customFormat="1" ht="42" x14ac:dyDescent="0.2">
      <c r="A50" s="121" t="s">
        <v>126</v>
      </c>
      <c r="E50" s="79"/>
      <c r="F50" s="79"/>
      <c r="G50" s="79"/>
      <c r="H50" s="79"/>
      <c r="I50" s="79"/>
      <c r="J50" s="79"/>
      <c r="K50" s="79"/>
      <c r="L50" s="79"/>
      <c r="M50" s="79"/>
      <c r="N50" s="79"/>
      <c r="O50" s="79"/>
      <c r="P50" s="79"/>
      <c r="Q50" s="79"/>
      <c r="R50" s="79"/>
      <c r="S50" s="79"/>
      <c r="T50" s="79"/>
      <c r="U50" s="79"/>
    </row>
    <row r="51" spans="1:48" s="72" customFormat="1" ht="31.5" x14ac:dyDescent="0.2">
      <c r="A51" s="121" t="s">
        <v>127</v>
      </c>
      <c r="E51" s="83"/>
    </row>
    <row r="52" spans="1:48" s="72" customFormat="1" ht="42" x14ac:dyDescent="0.2">
      <c r="A52" s="136" t="s">
        <v>125</v>
      </c>
      <c r="E52" s="83"/>
    </row>
    <row r="53" spans="1:48" s="72" customFormat="1" ht="21" x14ac:dyDescent="0.2">
      <c r="A53" s="136" t="s">
        <v>123</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9" t="s">
        <v>82</v>
      </c>
    </row>
    <row r="2" spans="1:3" x14ac:dyDescent="0.2">
      <c r="A2" s="209"/>
    </row>
    <row r="3" spans="1:3" x14ac:dyDescent="0.2">
      <c r="A3" s="209"/>
    </row>
    <row r="4" spans="1:3" ht="21.75" customHeight="1" x14ac:dyDescent="0.2">
      <c r="A4" s="122" t="s">
        <v>143</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4" t="s">
        <v>140</v>
      </c>
    </row>
    <row r="30" spans="1:3" ht="13.5" thickBot="1" x14ac:dyDescent="0.25">
      <c r="A30" s="60" t="s">
        <v>71</v>
      </c>
    </row>
    <row r="31" spans="1:3" ht="13.5" thickBot="1" x14ac:dyDescent="0.25">
      <c r="A31" s="107" t="s">
        <v>128</v>
      </c>
    </row>
    <row r="32" spans="1:3" x14ac:dyDescent="0.2">
      <c r="A32" s="61" t="s">
        <v>129</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118</v>
      </c>
    </row>
    <row r="43" spans="1:1" x14ac:dyDescent="0.2">
      <c r="A43" s="59"/>
    </row>
    <row r="44" spans="1:1" ht="25.5" x14ac:dyDescent="0.2">
      <c r="A44" s="143" t="s">
        <v>142</v>
      </c>
    </row>
    <row r="45" spans="1:1" ht="63" x14ac:dyDescent="0.2">
      <c r="A45" s="121" t="s">
        <v>130</v>
      </c>
    </row>
    <row r="46" spans="1:1" ht="31.5" x14ac:dyDescent="0.2">
      <c r="A46" s="121" t="s">
        <v>131</v>
      </c>
    </row>
    <row r="47" spans="1:1" ht="57.6" customHeight="1" x14ac:dyDescent="0.2">
      <c r="A47" s="121" t="s">
        <v>133</v>
      </c>
    </row>
    <row r="48" spans="1:1" ht="31.5" x14ac:dyDescent="0.2">
      <c r="A48" s="121" t="s">
        <v>132</v>
      </c>
    </row>
    <row r="49" spans="1:1" ht="63" x14ac:dyDescent="0.2">
      <c r="A49" s="121" t="s">
        <v>134</v>
      </c>
    </row>
    <row r="50" spans="1:1" ht="40.9" customHeight="1" x14ac:dyDescent="0.2">
      <c r="A50" s="121" t="s">
        <v>136</v>
      </c>
    </row>
    <row r="51" spans="1:1" ht="31.5" x14ac:dyDescent="0.2">
      <c r="A51" s="121" t="s">
        <v>137</v>
      </c>
    </row>
    <row r="52" spans="1:1" ht="39" customHeight="1" x14ac:dyDescent="0.2">
      <c r="A52" s="121" t="s">
        <v>138</v>
      </c>
    </row>
    <row r="53" spans="1:1" ht="42" x14ac:dyDescent="0.2">
      <c r="A53" s="121" t="s">
        <v>139</v>
      </c>
    </row>
    <row r="54" spans="1:1" ht="31.5" x14ac:dyDescent="0.2">
      <c r="A54" s="121" t="s">
        <v>135</v>
      </c>
    </row>
    <row r="55" spans="1:1" x14ac:dyDescent="0.2">
      <c r="A55" s="83"/>
    </row>
    <row r="56" spans="1:1" ht="42" x14ac:dyDescent="0.2">
      <c r="A56" s="113" t="s">
        <v>99</v>
      </c>
    </row>
    <row r="57" spans="1:1" ht="21" x14ac:dyDescent="0.2">
      <c r="A57" s="142"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9" t="s">
        <v>82</v>
      </c>
    </row>
    <row r="2" spans="1:3" x14ac:dyDescent="0.2">
      <c r="A2" s="209"/>
    </row>
    <row r="3" spans="1:3" x14ac:dyDescent="0.2">
      <c r="A3" s="209"/>
    </row>
    <row r="4" spans="1:3" ht="21.75" customHeight="1" x14ac:dyDescent="0.2">
      <c r="A4" s="122" t="s">
        <v>143</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4" t="s">
        <v>140</v>
      </c>
    </row>
    <row r="18" spans="1:1" ht="13.5" thickBot="1" x14ac:dyDescent="0.25">
      <c r="A18" s="60" t="s">
        <v>71</v>
      </c>
    </row>
    <row r="19" spans="1:1" ht="13.5" thickBot="1" x14ac:dyDescent="0.25">
      <c r="A19" s="107" t="s">
        <v>128</v>
      </c>
    </row>
    <row r="20" spans="1:1" x14ac:dyDescent="0.2">
      <c r="A20" s="61" t="s">
        <v>129</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118</v>
      </c>
    </row>
    <row r="31" spans="1:1" x14ac:dyDescent="0.2">
      <c r="A31" s="59"/>
    </row>
    <row r="32" spans="1:1" ht="25.5" x14ac:dyDescent="0.2">
      <c r="A32" s="143" t="s">
        <v>142</v>
      </c>
    </row>
    <row r="33" spans="1:1" ht="63" x14ac:dyDescent="0.2">
      <c r="A33" s="121" t="s">
        <v>130</v>
      </c>
    </row>
    <row r="34" spans="1:1" ht="31.5" x14ac:dyDescent="0.2">
      <c r="A34" s="121" t="s">
        <v>131</v>
      </c>
    </row>
    <row r="35" spans="1:1" ht="57.6" customHeight="1" x14ac:dyDescent="0.2">
      <c r="A35" s="121" t="s">
        <v>133</v>
      </c>
    </row>
    <row r="36" spans="1:1" ht="31.5" x14ac:dyDescent="0.2">
      <c r="A36" s="121" t="s">
        <v>132</v>
      </c>
    </row>
    <row r="37" spans="1:1" ht="63" x14ac:dyDescent="0.2">
      <c r="A37" s="121" t="s">
        <v>134</v>
      </c>
    </row>
    <row r="38" spans="1:1" ht="40.9" customHeight="1" x14ac:dyDescent="0.2">
      <c r="A38" s="121" t="s">
        <v>136</v>
      </c>
    </row>
    <row r="39" spans="1:1" ht="31.5" x14ac:dyDescent="0.2">
      <c r="A39" s="121" t="s">
        <v>137</v>
      </c>
    </row>
    <row r="40" spans="1:1" ht="39" customHeight="1" x14ac:dyDescent="0.2">
      <c r="A40" s="121" t="s">
        <v>138</v>
      </c>
    </row>
    <row r="41" spans="1:1" ht="42" x14ac:dyDescent="0.2">
      <c r="A41" s="121" t="s">
        <v>139</v>
      </c>
    </row>
    <row r="42" spans="1:1" ht="31.5" x14ac:dyDescent="0.2">
      <c r="A42" s="121" t="s">
        <v>135</v>
      </c>
    </row>
    <row r="43" spans="1:1" x14ac:dyDescent="0.2">
      <c r="A43" s="83"/>
    </row>
    <row r="44" spans="1:1" ht="42" x14ac:dyDescent="0.2">
      <c r="A44" s="113" t="s">
        <v>99</v>
      </c>
    </row>
    <row r="45" spans="1:1" ht="21" x14ac:dyDescent="0.2">
      <c r="A45" s="142"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7" t="s">
        <v>22</v>
      </c>
      <c r="B1" s="218"/>
      <c r="C1" s="218"/>
      <c r="D1" s="218"/>
      <c r="E1" s="218"/>
      <c r="J1"/>
      <c r="K1"/>
      <c r="L1"/>
      <c r="M1"/>
      <c r="N1"/>
      <c r="O1"/>
      <c r="P1"/>
      <c r="Q1"/>
      <c r="R1"/>
      <c r="S1"/>
      <c r="T1"/>
      <c r="U1"/>
      <c r="V1"/>
      <c r="W1"/>
      <c r="X1"/>
      <c r="Y1"/>
      <c r="Z1"/>
      <c r="AA1"/>
      <c r="AB1"/>
      <c r="AC1"/>
      <c r="AD1"/>
      <c r="AE1"/>
      <c r="AF1"/>
      <c r="AG1"/>
      <c r="AH1"/>
      <c r="AI1"/>
    </row>
    <row r="2" spans="1:35" s="15" customFormat="1" ht="11.25" customHeight="1" x14ac:dyDescent="0.2">
      <c r="A2" s="221" t="s">
        <v>20</v>
      </c>
      <c r="B2" s="221"/>
      <c r="C2" s="221"/>
      <c r="D2" s="221"/>
      <c r="E2" s="221"/>
      <c r="F2" s="221"/>
      <c r="G2" s="221"/>
      <c r="H2" s="221"/>
      <c r="I2" s="221"/>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22" t="s">
        <v>19</v>
      </c>
      <c r="B18" s="222"/>
      <c r="C18" s="222"/>
      <c r="D18" s="222"/>
      <c r="E18" s="222"/>
      <c r="F18" s="222"/>
      <c r="G18" s="222"/>
      <c r="H18" s="222"/>
      <c r="I18" s="222"/>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23" t="s">
        <v>8</v>
      </c>
      <c r="B34" s="223"/>
      <c r="C34" s="223"/>
      <c r="D34" s="223"/>
      <c r="E34" s="223"/>
      <c r="F34" s="223"/>
      <c r="G34" s="223"/>
      <c r="H34" s="223"/>
      <c r="I34" s="223"/>
      <c r="J34" s="223"/>
    </row>
    <row r="35" spans="1:11" ht="12" x14ac:dyDescent="0.2">
      <c r="A35" s="216" t="s">
        <v>9</v>
      </c>
      <c r="B35" s="216"/>
      <c r="C35" s="216"/>
      <c r="D35" s="216"/>
      <c r="E35" s="216"/>
      <c r="F35" s="216"/>
      <c r="G35" s="216"/>
      <c r="H35" s="216"/>
      <c r="I35" s="216"/>
      <c r="J35" s="216"/>
    </row>
    <row r="36" spans="1:11" ht="12" x14ac:dyDescent="0.2">
      <c r="A36" s="216" t="s">
        <v>10</v>
      </c>
      <c r="B36" s="216"/>
      <c r="C36" s="216"/>
      <c r="D36" s="216"/>
      <c r="E36" s="216"/>
      <c r="F36" s="216"/>
      <c r="G36" s="216"/>
      <c r="H36" s="216"/>
      <c r="I36" s="216"/>
      <c r="J36" s="216"/>
    </row>
    <row r="37" spans="1:11" ht="12" x14ac:dyDescent="0.2">
      <c r="A37" s="216" t="s">
        <v>11</v>
      </c>
      <c r="B37" s="216"/>
      <c r="C37" s="216"/>
      <c r="D37" s="216"/>
      <c r="E37" s="216"/>
      <c r="F37" s="216"/>
      <c r="G37" s="216"/>
      <c r="H37" s="216"/>
      <c r="I37" s="216"/>
      <c r="J37" s="216"/>
    </row>
    <row r="38" spans="1:11" ht="12.75" customHeight="1" x14ac:dyDescent="0.2">
      <c r="A38" s="220" t="s">
        <v>12</v>
      </c>
      <c r="B38" s="220"/>
      <c r="C38" s="220"/>
      <c r="D38" s="220"/>
      <c r="E38" s="220"/>
      <c r="F38" s="220"/>
      <c r="G38" s="220"/>
      <c r="H38" s="220"/>
      <c r="I38" s="220"/>
      <c r="J38" s="220"/>
    </row>
    <row r="39" spans="1:11" ht="12" x14ac:dyDescent="0.2">
      <c r="A39" s="216" t="s">
        <v>13</v>
      </c>
      <c r="B39" s="216"/>
      <c r="C39" s="216"/>
      <c r="D39" s="216"/>
      <c r="E39" s="216"/>
      <c r="F39" s="216"/>
      <c r="G39" s="216"/>
      <c r="H39" s="216"/>
      <c r="I39" s="216"/>
      <c r="J39" s="216"/>
    </row>
    <row r="40" spans="1:11" ht="12" x14ac:dyDescent="0.2">
      <c r="A40" s="219" t="s">
        <v>14</v>
      </c>
      <c r="B40" s="219"/>
      <c r="C40" s="219"/>
      <c r="D40" s="219"/>
      <c r="E40" s="219"/>
      <c r="F40" s="219"/>
      <c r="G40" s="219"/>
      <c r="H40" s="219"/>
      <c r="I40" s="219"/>
      <c r="J40" s="219"/>
    </row>
    <row r="41" spans="1:11" ht="12" x14ac:dyDescent="0.2">
      <c r="A41" s="216" t="s">
        <v>15</v>
      </c>
      <c r="B41" s="216"/>
      <c r="C41" s="216"/>
      <c r="D41" s="216"/>
      <c r="E41" s="216"/>
      <c r="F41" s="216"/>
      <c r="G41" s="216"/>
      <c r="H41" s="216"/>
      <c r="I41" s="216"/>
      <c r="J41" s="216"/>
    </row>
    <row r="42" spans="1:11" ht="12" x14ac:dyDescent="0.2">
      <c r="A42" s="216" t="s">
        <v>16</v>
      </c>
      <c r="B42" s="216"/>
      <c r="C42" s="216"/>
      <c r="D42" s="216"/>
      <c r="E42" s="216"/>
      <c r="F42" s="216"/>
      <c r="G42" s="216"/>
      <c r="H42" s="216"/>
      <c r="I42" s="216"/>
      <c r="J42" s="216"/>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6" t="s">
        <v>22</v>
      </c>
      <c r="B1" s="226"/>
      <c r="C1" s="226"/>
    </row>
    <row r="2" spans="1:10" ht="11.25" customHeight="1" x14ac:dyDescent="0.2">
      <c r="A2" s="227" t="s">
        <v>24</v>
      </c>
      <c r="B2" s="227"/>
      <c r="C2" s="227"/>
      <c r="D2" s="227"/>
      <c r="E2" s="227"/>
      <c r="F2" s="227"/>
      <c r="G2" s="227"/>
      <c r="H2" s="227"/>
      <c r="I2" s="227"/>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22" t="s">
        <v>19</v>
      </c>
      <c r="B14" s="222"/>
      <c r="C14" s="222"/>
      <c r="D14" s="222"/>
      <c r="E14" s="222"/>
      <c r="F14" s="222"/>
      <c r="G14" s="222"/>
      <c r="H14" s="222"/>
      <c r="I14" s="222"/>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5" t="s">
        <v>59</v>
      </c>
      <c r="B41" s="225"/>
      <c r="C41" s="225"/>
      <c r="D41" s="225"/>
      <c r="E41" s="225"/>
      <c r="F41" s="225"/>
      <c r="G41" s="225"/>
      <c r="L41" s="39"/>
    </row>
    <row r="42" spans="1:12" x14ac:dyDescent="0.2">
      <c r="A42" s="225"/>
      <c r="B42" s="225"/>
      <c r="C42" s="225"/>
      <c r="D42" s="225"/>
      <c r="E42" s="225"/>
      <c r="F42" s="225"/>
      <c r="G42" s="225"/>
    </row>
    <row r="43" spans="1:12" x14ac:dyDescent="0.2">
      <c r="A43" s="225"/>
      <c r="B43" s="225"/>
      <c r="C43" s="225"/>
      <c r="D43" s="225"/>
      <c r="E43" s="225"/>
      <c r="F43" s="225"/>
      <c r="G43" s="225"/>
    </row>
    <row r="44" spans="1:12" x14ac:dyDescent="0.2">
      <c r="A44" s="225"/>
      <c r="B44" s="225"/>
      <c r="C44" s="225"/>
      <c r="D44" s="225"/>
      <c r="E44" s="225"/>
      <c r="F44" s="225"/>
      <c r="G44" s="225"/>
    </row>
    <row r="45" spans="1:12" x14ac:dyDescent="0.2">
      <c r="A45" s="225"/>
      <c r="B45" s="225"/>
      <c r="C45" s="225"/>
      <c r="D45" s="225"/>
      <c r="E45" s="225"/>
      <c r="F45" s="225"/>
      <c r="G45" s="225"/>
    </row>
    <row r="46" spans="1:12" x14ac:dyDescent="0.2">
      <c r="A46" s="225"/>
      <c r="B46" s="225"/>
      <c r="C46" s="225"/>
      <c r="D46" s="225"/>
      <c r="E46" s="225"/>
      <c r="F46" s="225"/>
      <c r="G46" s="225"/>
    </row>
    <row r="47" spans="1:12" x14ac:dyDescent="0.2">
      <c r="A47" s="225"/>
      <c r="B47" s="225"/>
      <c r="C47" s="225"/>
      <c r="D47" s="225"/>
      <c r="E47" s="225"/>
      <c r="F47" s="225"/>
      <c r="G47" s="225"/>
    </row>
    <row r="48" spans="1:12" x14ac:dyDescent="0.2">
      <c r="A48" s="225"/>
      <c r="B48" s="225"/>
      <c r="C48" s="225"/>
      <c r="D48" s="225"/>
      <c r="E48" s="225"/>
      <c r="F48" s="225"/>
      <c r="G48" s="225"/>
    </row>
    <row r="49" spans="1:7" x14ac:dyDescent="0.2">
      <c r="A49" s="225"/>
      <c r="B49" s="225"/>
      <c r="C49" s="225"/>
      <c r="D49" s="225"/>
      <c r="E49" s="225"/>
      <c r="F49" s="225"/>
      <c r="G49" s="225"/>
    </row>
    <row r="50" spans="1:7" x14ac:dyDescent="0.2">
      <c r="A50" s="225"/>
      <c r="B50" s="225"/>
      <c r="C50" s="225"/>
      <c r="D50" s="225"/>
      <c r="E50" s="225"/>
      <c r="F50" s="225"/>
      <c r="G50" s="225"/>
    </row>
    <row r="51" spans="1:7" x14ac:dyDescent="0.2">
      <c r="A51" s="225"/>
      <c r="B51" s="225"/>
      <c r="C51" s="225"/>
      <c r="D51" s="225"/>
      <c r="E51" s="225"/>
      <c r="F51" s="225"/>
      <c r="G51" s="225"/>
    </row>
    <row r="52" spans="1:7" x14ac:dyDescent="0.2">
      <c r="A52" s="225"/>
      <c r="B52" s="225"/>
      <c r="C52" s="225"/>
      <c r="D52" s="225"/>
      <c r="E52" s="225"/>
      <c r="F52" s="225"/>
      <c r="G52" s="225"/>
    </row>
    <row r="53" spans="1:7" x14ac:dyDescent="0.2">
      <c r="A53" s="225"/>
      <c r="B53" s="225"/>
      <c r="C53" s="225"/>
      <c r="D53" s="225"/>
      <c r="E53" s="225"/>
      <c r="F53" s="225"/>
      <c r="G53" s="225"/>
    </row>
    <row r="54" spans="1:7" x14ac:dyDescent="0.2">
      <c r="A54" s="225"/>
      <c r="B54" s="225"/>
      <c r="C54" s="225"/>
      <c r="D54" s="225"/>
      <c r="E54" s="225"/>
      <c r="F54" s="225"/>
      <c r="G54" s="225"/>
    </row>
    <row r="55" spans="1:7" x14ac:dyDescent="0.2">
      <c r="A55" s="225"/>
      <c r="B55" s="225"/>
      <c r="C55" s="225"/>
      <c r="D55" s="225"/>
      <c r="E55" s="225"/>
      <c r="F55" s="225"/>
      <c r="G55" s="225"/>
    </row>
    <row r="56" spans="1:7" x14ac:dyDescent="0.2">
      <c r="A56" s="225"/>
      <c r="B56" s="225"/>
      <c r="C56" s="225"/>
      <c r="D56" s="225"/>
      <c r="E56" s="225"/>
      <c r="F56" s="225"/>
      <c r="G56" s="225"/>
    </row>
    <row r="57" spans="1:7" x14ac:dyDescent="0.2">
      <c r="A57" s="225"/>
      <c r="B57" s="225"/>
      <c r="C57" s="225"/>
      <c r="D57" s="225"/>
      <c r="E57" s="225"/>
      <c r="F57" s="225"/>
      <c r="G57" s="225"/>
    </row>
    <row r="58" spans="1:7" x14ac:dyDescent="0.2">
      <c r="A58" s="40"/>
      <c r="B58" s="40"/>
      <c r="C58" s="40"/>
      <c r="D58" s="40"/>
      <c r="E58" s="40"/>
      <c r="F58" s="40"/>
      <c r="G58" s="40"/>
    </row>
    <row r="59" spans="1:7" ht="34.5" customHeight="1" x14ac:dyDescent="0.2">
      <c r="A59" s="224" t="s">
        <v>60</v>
      </c>
      <c r="B59" s="225"/>
      <c r="C59" s="225"/>
      <c r="D59" s="225"/>
      <c r="E59" s="225"/>
      <c r="F59" s="225"/>
      <c r="G59" s="40"/>
    </row>
    <row r="60" spans="1:7" ht="19.5" customHeight="1" x14ac:dyDescent="0.2">
      <c r="A60" s="225" t="s">
        <v>50</v>
      </c>
      <c r="B60" s="225"/>
      <c r="C60" s="225"/>
      <c r="D60" s="225"/>
      <c r="E60" s="225"/>
      <c r="F60" s="225"/>
      <c r="G60" s="40"/>
    </row>
    <row r="61" spans="1:7" ht="18" customHeight="1" x14ac:dyDescent="0.2">
      <c r="A61" s="225" t="s">
        <v>51</v>
      </c>
      <c r="B61" s="225"/>
      <c r="C61" s="225"/>
      <c r="D61" s="225"/>
      <c r="E61" s="225"/>
      <c r="F61" s="225"/>
      <c r="G61" s="40"/>
    </row>
    <row r="62" spans="1:7" ht="17.25" customHeight="1" x14ac:dyDescent="0.2">
      <c r="A62" s="225" t="s">
        <v>52</v>
      </c>
      <c r="B62" s="225"/>
      <c r="C62" s="225"/>
      <c r="D62" s="225"/>
      <c r="E62" s="225"/>
      <c r="F62" s="225"/>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29" t="s">
        <v>24</v>
      </c>
      <c r="B2" s="230"/>
    </row>
    <row r="3" spans="1:2" ht="21.75" customHeight="1" x14ac:dyDescent="0.2">
      <c r="A3" s="24" t="s">
        <v>2</v>
      </c>
      <c r="B3" s="28" t="s">
        <v>27</v>
      </c>
    </row>
    <row r="4" spans="1:2" ht="11.25" customHeight="1" x14ac:dyDescent="0.2">
      <c r="A4" s="228" t="s">
        <v>23</v>
      </c>
      <c r="B4" s="228"/>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7" t="s">
        <v>19</v>
      </c>
      <c r="B8" s="227"/>
    </row>
    <row r="9" spans="1:2" ht="21.75" customHeight="1" x14ac:dyDescent="0.2">
      <c r="A9" s="24" t="s">
        <v>2</v>
      </c>
      <c r="B9" s="29" t="s">
        <v>27</v>
      </c>
    </row>
    <row r="10" spans="1:2" ht="12" customHeight="1" x14ac:dyDescent="0.2">
      <c r="A10" s="228" t="s">
        <v>23</v>
      </c>
      <c r="B10" s="228"/>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77</vt:i4>
      </vt:variant>
    </vt:vector>
  </HeadingPairs>
  <TitlesOfParts>
    <vt:vector size="77" baseType="lpstr">
      <vt:lpstr>C завтраками| Bed and breakfast</vt:lpstr>
      <vt:lpstr>нетто 20 </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25%</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20+35руб</vt:lpstr>
      <vt:lpstr>3=4 | FIT15</vt:lpstr>
      <vt:lpstr>3=4 | FIT18</vt:lpstr>
      <vt:lpstr>3=4 | FIT18+25руб.</vt:lpstr>
      <vt:lpstr>3=4 | FIT20+35руб.</vt:lpstr>
      <vt:lpstr>3=4 | COMMISSION</vt:lpstr>
      <vt:lpstr>РБ ВВ 10(2024)| FIT15</vt:lpstr>
      <vt:lpstr>РБ ВВ 10(2025)| FIT15</vt:lpstr>
      <vt:lpstr>РБ ВВ 10(2024)| FIT18</vt:lpstr>
      <vt:lpstr>РБ ВВ 10(2025)| FIT18</vt:lpstr>
      <vt:lpstr>РБ ВВ 10(2024)| FIT18+25руб.</vt:lpstr>
      <vt:lpstr>РБ ВВ 10(2025)| FIT18+25руб</vt:lpstr>
      <vt:lpstr>РБ ВВ 10(2024)| FIT20+35руб.</vt:lpstr>
      <vt:lpstr>РБ ВВ 10(2025)|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FIT15</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FIT20+35руб.</vt:lpstr>
      <vt:lpstr>Отдыхай катай| COMMISSION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2024-10-08T09:12:27Z</dcterms:modified>
</cp:coreProperties>
</file>